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/>
  <mc:AlternateContent xmlns:mc="http://schemas.openxmlformats.org/markup-compatibility/2006">
    <mc:Choice Requires="x15">
      <x15ac:absPath xmlns:x15ac="http://schemas.microsoft.com/office/spreadsheetml/2010/11/ac" url="/Users/KimNguyen/Google Drive/Budget (Personal)/"/>
    </mc:Choice>
  </mc:AlternateContent>
  <bookViews>
    <workbookView xWindow="380" yWindow="460" windowWidth="25220" windowHeight="15540"/>
  </bookViews>
  <sheets>
    <sheet name="Sorted by District Name" sheetId="8" r:id="rId1"/>
    <sheet name="Sorted by New Dues" sheetId="7" r:id="rId2"/>
    <sheet name="Sorted by New DuesStudent" sheetId="6" r:id="rId3"/>
    <sheet name="Sorted by Enrollment" sheetId="5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4" i="8" l="1"/>
  <c r="N14" i="8"/>
  <c r="M7" i="8"/>
  <c r="N7" i="8"/>
  <c r="M30" i="8"/>
  <c r="N30" i="8"/>
  <c r="M49" i="8"/>
  <c r="N49" i="8"/>
  <c r="M51" i="8"/>
  <c r="N51" i="8"/>
  <c r="M17" i="8"/>
  <c r="N17" i="8"/>
  <c r="M54" i="8"/>
  <c r="N54" i="8"/>
  <c r="M37" i="8"/>
  <c r="N37" i="8"/>
  <c r="M53" i="8"/>
  <c r="N53" i="8"/>
  <c r="M50" i="8"/>
  <c r="N50" i="8"/>
  <c r="M52" i="8"/>
  <c r="N52" i="8"/>
  <c r="M6" i="8"/>
  <c r="N6" i="8"/>
  <c r="M58" i="8"/>
  <c r="N58" i="8"/>
  <c r="M65" i="8"/>
  <c r="N65" i="8"/>
  <c r="M42" i="8"/>
  <c r="N42" i="8"/>
  <c r="M12" i="8"/>
  <c r="N12" i="8"/>
  <c r="M11" i="8"/>
  <c r="N11" i="8"/>
  <c r="M36" i="8"/>
  <c r="N36" i="8"/>
  <c r="M59" i="8"/>
  <c r="N59" i="8"/>
  <c r="M43" i="8"/>
  <c r="N43" i="8"/>
  <c r="M57" i="8"/>
  <c r="N57" i="8"/>
  <c r="M18" i="8"/>
  <c r="N18" i="8"/>
  <c r="M60" i="8"/>
  <c r="N60" i="8"/>
  <c r="M47" i="8"/>
  <c r="N47" i="8"/>
  <c r="M38" i="8"/>
  <c r="N38" i="8"/>
  <c r="M4" i="8"/>
  <c r="N4" i="8"/>
  <c r="M56" i="8"/>
  <c r="N56" i="8"/>
  <c r="M2" i="8"/>
  <c r="N2" i="8"/>
  <c r="M28" i="8"/>
  <c r="N28" i="8"/>
  <c r="M44" i="8"/>
  <c r="N44" i="8"/>
  <c r="M32" i="8"/>
  <c r="N32" i="8"/>
  <c r="M9" i="8"/>
  <c r="N9" i="8"/>
  <c r="M10" i="8"/>
  <c r="N10" i="8"/>
  <c r="M19" i="8"/>
  <c r="N19" i="8"/>
  <c r="M46" i="8"/>
  <c r="N46" i="8"/>
  <c r="M29" i="8"/>
  <c r="N29" i="8"/>
  <c r="M55" i="8"/>
  <c r="N55" i="8"/>
  <c r="M13" i="8"/>
  <c r="N13" i="8"/>
  <c r="M67" i="8"/>
  <c r="N67" i="8"/>
  <c r="M27" i="8"/>
  <c r="N27" i="8"/>
  <c r="M45" i="8"/>
  <c r="N45" i="8"/>
  <c r="M48" i="8"/>
  <c r="N48" i="8"/>
  <c r="M33" i="8"/>
  <c r="N33" i="8"/>
  <c r="M26" i="8"/>
  <c r="N26" i="8"/>
  <c r="M61" i="8"/>
  <c r="N61" i="8"/>
  <c r="M62" i="8"/>
  <c r="N62" i="8"/>
  <c r="M3" i="8"/>
  <c r="N3" i="8"/>
  <c r="M39" i="8"/>
  <c r="N39" i="8"/>
  <c r="M66" i="8"/>
  <c r="N66" i="8"/>
  <c r="M21" i="8"/>
  <c r="N21" i="8"/>
  <c r="M15" i="8"/>
  <c r="N15" i="8"/>
  <c r="M31" i="8"/>
  <c r="N31" i="8"/>
  <c r="M68" i="8"/>
  <c r="N68" i="8"/>
  <c r="M22" i="8"/>
  <c r="N22" i="8"/>
  <c r="M5" i="8"/>
  <c r="N5" i="8"/>
  <c r="M63" i="8"/>
  <c r="N63" i="8"/>
  <c r="M41" i="8"/>
  <c r="N41" i="8"/>
  <c r="M8" i="8"/>
  <c r="N8" i="8"/>
  <c r="M64" i="8"/>
  <c r="N64" i="8"/>
  <c r="M16" i="8"/>
  <c r="N16" i="8"/>
  <c r="M24" i="8"/>
  <c r="N24" i="8"/>
  <c r="M23" i="8"/>
  <c r="N23" i="8"/>
  <c r="M40" i="8"/>
  <c r="N40" i="8"/>
  <c r="M25" i="8"/>
  <c r="N25" i="8"/>
  <c r="M35" i="8"/>
  <c r="N35" i="8"/>
  <c r="M20" i="8"/>
  <c r="N20" i="8"/>
  <c r="M34" i="8"/>
  <c r="N34" i="8"/>
  <c r="N70" i="8"/>
  <c r="O14" i="8"/>
  <c r="P14" i="8"/>
  <c r="Q14" i="8"/>
  <c r="O7" i="8"/>
  <c r="P7" i="8"/>
  <c r="Q7" i="8"/>
  <c r="O30" i="8"/>
  <c r="P30" i="8"/>
  <c r="Q30" i="8"/>
  <c r="O49" i="8"/>
  <c r="P49" i="8"/>
  <c r="Q49" i="8"/>
  <c r="O51" i="8"/>
  <c r="P51" i="8"/>
  <c r="Q51" i="8"/>
  <c r="O17" i="8"/>
  <c r="P17" i="8"/>
  <c r="Q17" i="8"/>
  <c r="O54" i="8"/>
  <c r="P54" i="8"/>
  <c r="Q54" i="8"/>
  <c r="O37" i="8"/>
  <c r="P37" i="8"/>
  <c r="Q37" i="8"/>
  <c r="O53" i="8"/>
  <c r="P53" i="8"/>
  <c r="Q53" i="8"/>
  <c r="O50" i="8"/>
  <c r="P50" i="8"/>
  <c r="Q50" i="8"/>
  <c r="O52" i="8"/>
  <c r="P52" i="8"/>
  <c r="Q52" i="8"/>
  <c r="O6" i="8"/>
  <c r="P6" i="8"/>
  <c r="Q6" i="8"/>
  <c r="O58" i="8"/>
  <c r="P58" i="8"/>
  <c r="Q58" i="8"/>
  <c r="O65" i="8"/>
  <c r="P65" i="8"/>
  <c r="Q65" i="8"/>
  <c r="O42" i="8"/>
  <c r="P42" i="8"/>
  <c r="Q42" i="8"/>
  <c r="O12" i="8"/>
  <c r="P12" i="8"/>
  <c r="Q12" i="8"/>
  <c r="O11" i="8"/>
  <c r="P11" i="8"/>
  <c r="Q11" i="8"/>
  <c r="O36" i="8"/>
  <c r="P36" i="8"/>
  <c r="Q36" i="8"/>
  <c r="O59" i="8"/>
  <c r="P59" i="8"/>
  <c r="Q59" i="8"/>
  <c r="O43" i="8"/>
  <c r="P43" i="8"/>
  <c r="Q43" i="8"/>
  <c r="O57" i="8"/>
  <c r="P57" i="8"/>
  <c r="Q57" i="8"/>
  <c r="O18" i="8"/>
  <c r="P18" i="8"/>
  <c r="Q18" i="8"/>
  <c r="O60" i="8"/>
  <c r="P60" i="8"/>
  <c r="Q60" i="8"/>
  <c r="O47" i="8"/>
  <c r="P47" i="8"/>
  <c r="Q47" i="8"/>
  <c r="O38" i="8"/>
  <c r="P38" i="8"/>
  <c r="Q38" i="8"/>
  <c r="O4" i="8"/>
  <c r="P4" i="8"/>
  <c r="Q4" i="8"/>
  <c r="O56" i="8"/>
  <c r="P56" i="8"/>
  <c r="Q56" i="8"/>
  <c r="O2" i="8"/>
  <c r="P2" i="8"/>
  <c r="Q2" i="8"/>
  <c r="O28" i="8"/>
  <c r="P28" i="8"/>
  <c r="Q28" i="8"/>
  <c r="O44" i="8"/>
  <c r="P44" i="8"/>
  <c r="Q44" i="8"/>
  <c r="O32" i="8"/>
  <c r="P32" i="8"/>
  <c r="Q32" i="8"/>
  <c r="O9" i="8"/>
  <c r="P9" i="8"/>
  <c r="Q9" i="8"/>
  <c r="O10" i="8"/>
  <c r="P10" i="8"/>
  <c r="Q10" i="8"/>
  <c r="O19" i="8"/>
  <c r="P19" i="8"/>
  <c r="Q19" i="8"/>
  <c r="O46" i="8"/>
  <c r="P46" i="8"/>
  <c r="Q46" i="8"/>
  <c r="O29" i="8"/>
  <c r="P29" i="8"/>
  <c r="Q29" i="8"/>
  <c r="O55" i="8"/>
  <c r="P55" i="8"/>
  <c r="Q55" i="8"/>
  <c r="O13" i="8"/>
  <c r="P13" i="8"/>
  <c r="Q13" i="8"/>
  <c r="O67" i="8"/>
  <c r="P67" i="8"/>
  <c r="Q67" i="8"/>
  <c r="O27" i="8"/>
  <c r="P27" i="8"/>
  <c r="Q27" i="8"/>
  <c r="O45" i="8"/>
  <c r="P45" i="8"/>
  <c r="Q45" i="8"/>
  <c r="O48" i="8"/>
  <c r="P48" i="8"/>
  <c r="Q48" i="8"/>
  <c r="O33" i="8"/>
  <c r="P33" i="8"/>
  <c r="Q33" i="8"/>
  <c r="O26" i="8"/>
  <c r="P26" i="8"/>
  <c r="Q26" i="8"/>
  <c r="O61" i="8"/>
  <c r="P61" i="8"/>
  <c r="Q61" i="8"/>
  <c r="O62" i="8"/>
  <c r="P62" i="8"/>
  <c r="Q62" i="8"/>
  <c r="O3" i="8"/>
  <c r="P3" i="8"/>
  <c r="Q3" i="8"/>
  <c r="O39" i="8"/>
  <c r="P39" i="8"/>
  <c r="Q39" i="8"/>
  <c r="O66" i="8"/>
  <c r="P66" i="8"/>
  <c r="Q66" i="8"/>
  <c r="O21" i="8"/>
  <c r="P21" i="8"/>
  <c r="Q21" i="8"/>
  <c r="O15" i="8"/>
  <c r="P15" i="8"/>
  <c r="Q15" i="8"/>
  <c r="O31" i="8"/>
  <c r="P31" i="8"/>
  <c r="Q31" i="8"/>
  <c r="O68" i="8"/>
  <c r="P68" i="8"/>
  <c r="Q68" i="8"/>
  <c r="O22" i="8"/>
  <c r="P22" i="8"/>
  <c r="Q22" i="8"/>
  <c r="O5" i="8"/>
  <c r="P5" i="8"/>
  <c r="Q5" i="8"/>
  <c r="O63" i="8"/>
  <c r="P63" i="8"/>
  <c r="Q63" i="8"/>
  <c r="O41" i="8"/>
  <c r="P41" i="8"/>
  <c r="Q41" i="8"/>
  <c r="O8" i="8"/>
  <c r="P8" i="8"/>
  <c r="Q8" i="8"/>
  <c r="O64" i="8"/>
  <c r="P64" i="8"/>
  <c r="Q64" i="8"/>
  <c r="O16" i="8"/>
  <c r="P16" i="8"/>
  <c r="Q16" i="8"/>
  <c r="O24" i="8"/>
  <c r="P24" i="8"/>
  <c r="Q24" i="8"/>
  <c r="O23" i="8"/>
  <c r="P23" i="8"/>
  <c r="Q23" i="8"/>
  <c r="O40" i="8"/>
  <c r="P40" i="8"/>
  <c r="Q40" i="8"/>
  <c r="O25" i="8"/>
  <c r="P25" i="8"/>
  <c r="Q25" i="8"/>
  <c r="O35" i="8"/>
  <c r="P35" i="8"/>
  <c r="Q35" i="8"/>
  <c r="O20" i="8"/>
  <c r="P20" i="8"/>
  <c r="Q20" i="8"/>
  <c r="O34" i="8"/>
  <c r="P34" i="8"/>
  <c r="Q34" i="8"/>
  <c r="Q70" i="8"/>
  <c r="R14" i="8"/>
  <c r="R7" i="8"/>
  <c r="R30" i="8"/>
  <c r="R49" i="8"/>
  <c r="R51" i="8"/>
  <c r="R17" i="8"/>
  <c r="R54" i="8"/>
  <c r="R37" i="8"/>
  <c r="R53" i="8"/>
  <c r="R50" i="8"/>
  <c r="R52" i="8"/>
  <c r="R6" i="8"/>
  <c r="R58" i="8"/>
  <c r="R65" i="8"/>
  <c r="R42" i="8"/>
  <c r="R12" i="8"/>
  <c r="R11" i="8"/>
  <c r="R36" i="8"/>
  <c r="R59" i="8"/>
  <c r="R43" i="8"/>
  <c r="R57" i="8"/>
  <c r="R18" i="8"/>
  <c r="R60" i="8"/>
  <c r="R47" i="8"/>
  <c r="R38" i="8"/>
  <c r="R4" i="8"/>
  <c r="R56" i="8"/>
  <c r="R2" i="8"/>
  <c r="R28" i="8"/>
  <c r="R44" i="8"/>
  <c r="R32" i="8"/>
  <c r="R9" i="8"/>
  <c r="R10" i="8"/>
  <c r="R19" i="8"/>
  <c r="R46" i="8"/>
  <c r="R29" i="8"/>
  <c r="R55" i="8"/>
  <c r="R13" i="8"/>
  <c r="R67" i="8"/>
  <c r="R27" i="8"/>
  <c r="R45" i="8"/>
  <c r="R48" i="8"/>
  <c r="R33" i="8"/>
  <c r="R26" i="8"/>
  <c r="R61" i="8"/>
  <c r="R62" i="8"/>
  <c r="R3" i="8"/>
  <c r="R39" i="8"/>
  <c r="R66" i="8"/>
  <c r="R21" i="8"/>
  <c r="R15" i="8"/>
  <c r="R31" i="8"/>
  <c r="R68" i="8"/>
  <c r="R22" i="8"/>
  <c r="R5" i="8"/>
  <c r="R63" i="8"/>
  <c r="R41" i="8"/>
  <c r="R8" i="8"/>
  <c r="R64" i="8"/>
  <c r="R16" i="8"/>
  <c r="R24" i="8"/>
  <c r="R23" i="8"/>
  <c r="R40" i="8"/>
  <c r="R25" i="8"/>
  <c r="R35" i="8"/>
  <c r="R20" i="8"/>
  <c r="R34" i="8"/>
  <c r="R70" i="8"/>
  <c r="O70" i="8"/>
  <c r="D34" i="8"/>
  <c r="H34" i="8"/>
  <c r="I34" i="8"/>
  <c r="E34" i="8"/>
  <c r="D20" i="8"/>
  <c r="H20" i="8"/>
  <c r="I20" i="8"/>
  <c r="E20" i="8"/>
  <c r="D35" i="8"/>
  <c r="H35" i="8"/>
  <c r="I35" i="8"/>
  <c r="E35" i="8"/>
  <c r="D25" i="8"/>
  <c r="H25" i="8"/>
  <c r="I25" i="8"/>
  <c r="E25" i="8"/>
  <c r="D40" i="8"/>
  <c r="H40" i="8"/>
  <c r="I40" i="8"/>
  <c r="E40" i="8"/>
  <c r="D23" i="8"/>
  <c r="H23" i="8"/>
  <c r="I23" i="8"/>
  <c r="E23" i="8"/>
  <c r="D24" i="8"/>
  <c r="H24" i="8"/>
  <c r="I24" i="8"/>
  <c r="E24" i="8"/>
  <c r="D16" i="8"/>
  <c r="H16" i="8"/>
  <c r="I16" i="8"/>
  <c r="E16" i="8"/>
  <c r="D64" i="8"/>
  <c r="H64" i="8"/>
  <c r="I64" i="8"/>
  <c r="E64" i="8"/>
  <c r="D8" i="8"/>
  <c r="H8" i="8"/>
  <c r="I8" i="8"/>
  <c r="E8" i="8"/>
  <c r="D41" i="8"/>
  <c r="H41" i="8"/>
  <c r="I41" i="8"/>
  <c r="E41" i="8"/>
  <c r="D63" i="8"/>
  <c r="H63" i="8"/>
  <c r="I63" i="8"/>
  <c r="E63" i="8"/>
  <c r="D5" i="8"/>
  <c r="H5" i="8"/>
  <c r="I5" i="8"/>
  <c r="E5" i="8"/>
  <c r="D22" i="8"/>
  <c r="H22" i="8"/>
  <c r="I22" i="8"/>
  <c r="E22" i="8"/>
  <c r="D68" i="8"/>
  <c r="H68" i="8"/>
  <c r="I68" i="8"/>
  <c r="E68" i="8"/>
  <c r="D31" i="8"/>
  <c r="H31" i="8"/>
  <c r="I31" i="8"/>
  <c r="E31" i="8"/>
  <c r="D15" i="8"/>
  <c r="H15" i="8"/>
  <c r="I15" i="8"/>
  <c r="E15" i="8"/>
  <c r="D21" i="8"/>
  <c r="H21" i="8"/>
  <c r="I21" i="8"/>
  <c r="E21" i="8"/>
  <c r="D66" i="8"/>
  <c r="H66" i="8"/>
  <c r="I66" i="8"/>
  <c r="E66" i="8"/>
  <c r="D39" i="8"/>
  <c r="H39" i="8"/>
  <c r="I39" i="8"/>
  <c r="E39" i="8"/>
  <c r="D3" i="8"/>
  <c r="H3" i="8"/>
  <c r="I3" i="8"/>
  <c r="E3" i="8"/>
  <c r="D62" i="8"/>
  <c r="H62" i="8"/>
  <c r="I62" i="8"/>
  <c r="E62" i="8"/>
  <c r="D61" i="8"/>
  <c r="H61" i="8"/>
  <c r="I61" i="8"/>
  <c r="E61" i="8"/>
  <c r="D26" i="8"/>
  <c r="H26" i="8"/>
  <c r="I26" i="8"/>
  <c r="E26" i="8"/>
  <c r="D33" i="8"/>
  <c r="H33" i="8"/>
  <c r="I33" i="8"/>
  <c r="E33" i="8"/>
  <c r="D48" i="8"/>
  <c r="H48" i="8"/>
  <c r="I48" i="8"/>
  <c r="E48" i="8"/>
  <c r="D45" i="8"/>
  <c r="H45" i="8"/>
  <c r="I45" i="8"/>
  <c r="E45" i="8"/>
  <c r="D27" i="8"/>
  <c r="H27" i="8"/>
  <c r="I27" i="8"/>
  <c r="E27" i="8"/>
  <c r="D67" i="8"/>
  <c r="H67" i="8"/>
  <c r="I67" i="8"/>
  <c r="E67" i="8"/>
  <c r="D13" i="8"/>
  <c r="H13" i="8"/>
  <c r="I13" i="8"/>
  <c r="E13" i="8"/>
  <c r="D55" i="8"/>
  <c r="H55" i="8"/>
  <c r="I55" i="8"/>
  <c r="E55" i="8"/>
  <c r="D29" i="8"/>
  <c r="H29" i="8"/>
  <c r="I29" i="8"/>
  <c r="E29" i="8"/>
  <c r="D46" i="8"/>
  <c r="H46" i="8"/>
  <c r="I46" i="8"/>
  <c r="E46" i="8"/>
  <c r="D19" i="8"/>
  <c r="H19" i="8"/>
  <c r="I19" i="8"/>
  <c r="E19" i="8"/>
  <c r="D10" i="8"/>
  <c r="H10" i="8"/>
  <c r="I10" i="8"/>
  <c r="E10" i="8"/>
  <c r="D9" i="8"/>
  <c r="H9" i="8"/>
  <c r="I9" i="8"/>
  <c r="E9" i="8"/>
  <c r="D32" i="8"/>
  <c r="H32" i="8"/>
  <c r="I32" i="8"/>
  <c r="E32" i="8"/>
  <c r="D44" i="8"/>
  <c r="H44" i="8"/>
  <c r="I44" i="8"/>
  <c r="E44" i="8"/>
  <c r="D28" i="8"/>
  <c r="H28" i="8"/>
  <c r="I28" i="8"/>
  <c r="E28" i="8"/>
  <c r="D2" i="8"/>
  <c r="H2" i="8"/>
  <c r="I2" i="8"/>
  <c r="E2" i="8"/>
  <c r="D56" i="8"/>
  <c r="H56" i="8"/>
  <c r="I56" i="8"/>
  <c r="E56" i="8"/>
  <c r="D4" i="8"/>
  <c r="H4" i="8"/>
  <c r="I4" i="8"/>
  <c r="E4" i="8"/>
  <c r="D38" i="8"/>
  <c r="H38" i="8"/>
  <c r="I38" i="8"/>
  <c r="E38" i="8"/>
  <c r="D47" i="8"/>
  <c r="H47" i="8"/>
  <c r="I47" i="8"/>
  <c r="E47" i="8"/>
  <c r="D60" i="8"/>
  <c r="H60" i="8"/>
  <c r="I60" i="8"/>
  <c r="E60" i="8"/>
  <c r="D18" i="8"/>
  <c r="H18" i="8"/>
  <c r="I18" i="8"/>
  <c r="E18" i="8"/>
  <c r="D57" i="8"/>
  <c r="H57" i="8"/>
  <c r="I57" i="8"/>
  <c r="E57" i="8"/>
  <c r="D43" i="8"/>
  <c r="H43" i="8"/>
  <c r="I43" i="8"/>
  <c r="E43" i="8"/>
  <c r="D59" i="8"/>
  <c r="H59" i="8"/>
  <c r="I59" i="8"/>
  <c r="E59" i="8"/>
  <c r="D36" i="8"/>
  <c r="H36" i="8"/>
  <c r="I36" i="8"/>
  <c r="E36" i="8"/>
  <c r="D11" i="8"/>
  <c r="H11" i="8"/>
  <c r="I11" i="8"/>
  <c r="E11" i="8"/>
  <c r="D12" i="8"/>
  <c r="H12" i="8"/>
  <c r="I12" i="8"/>
  <c r="E12" i="8"/>
  <c r="D42" i="8"/>
  <c r="H42" i="8"/>
  <c r="I42" i="8"/>
  <c r="E42" i="8"/>
  <c r="D65" i="8"/>
  <c r="H65" i="8"/>
  <c r="I65" i="8"/>
  <c r="E65" i="8"/>
  <c r="D58" i="8"/>
  <c r="H58" i="8"/>
  <c r="I58" i="8"/>
  <c r="E58" i="8"/>
  <c r="D6" i="8"/>
  <c r="H6" i="8"/>
  <c r="I6" i="8"/>
  <c r="E6" i="8"/>
  <c r="D52" i="8"/>
  <c r="H52" i="8"/>
  <c r="I52" i="8"/>
  <c r="E52" i="8"/>
  <c r="D50" i="8"/>
  <c r="H50" i="8"/>
  <c r="I50" i="8"/>
  <c r="E50" i="8"/>
  <c r="D53" i="8"/>
  <c r="H53" i="8"/>
  <c r="I53" i="8"/>
  <c r="E53" i="8"/>
  <c r="D37" i="8"/>
  <c r="H37" i="8"/>
  <c r="I37" i="8"/>
  <c r="E37" i="8"/>
  <c r="D54" i="8"/>
  <c r="H54" i="8"/>
  <c r="I54" i="8"/>
  <c r="E54" i="8"/>
  <c r="D17" i="8"/>
  <c r="H17" i="8"/>
  <c r="I17" i="8"/>
  <c r="E17" i="8"/>
  <c r="D51" i="8"/>
  <c r="H51" i="8"/>
  <c r="I51" i="8"/>
  <c r="E51" i="8"/>
  <c r="D49" i="8"/>
  <c r="H49" i="8"/>
  <c r="I49" i="8"/>
  <c r="E49" i="8"/>
  <c r="D30" i="8"/>
  <c r="H30" i="8"/>
  <c r="I30" i="8"/>
  <c r="E30" i="8"/>
  <c r="D7" i="8"/>
  <c r="H7" i="8"/>
  <c r="I7" i="8"/>
  <c r="E7" i="8"/>
  <c r="D14" i="8"/>
  <c r="H14" i="8"/>
  <c r="I14" i="8"/>
  <c r="E14" i="8"/>
  <c r="M3" i="5"/>
  <c r="N3" i="5"/>
  <c r="M4" i="5"/>
  <c r="N4" i="5"/>
  <c r="M5" i="5"/>
  <c r="N5" i="5"/>
  <c r="M6" i="5"/>
  <c r="N6" i="5"/>
  <c r="M7" i="5"/>
  <c r="N7" i="5"/>
  <c r="M8" i="5"/>
  <c r="N8" i="5"/>
  <c r="M9" i="5"/>
  <c r="N9" i="5"/>
  <c r="M10" i="5"/>
  <c r="N10" i="5"/>
  <c r="M11" i="5"/>
  <c r="N11" i="5"/>
  <c r="M12" i="5"/>
  <c r="N12" i="5"/>
  <c r="M13" i="5"/>
  <c r="N13" i="5"/>
  <c r="M14" i="5"/>
  <c r="N14" i="5"/>
  <c r="M15" i="5"/>
  <c r="N15" i="5"/>
  <c r="M16" i="5"/>
  <c r="N16" i="5"/>
  <c r="M17" i="5"/>
  <c r="N17" i="5"/>
  <c r="M18" i="5"/>
  <c r="N18" i="5"/>
  <c r="M19" i="5"/>
  <c r="N19" i="5"/>
  <c r="M20" i="5"/>
  <c r="N20" i="5"/>
  <c r="M21" i="5"/>
  <c r="N21" i="5"/>
  <c r="M22" i="5"/>
  <c r="N22" i="5"/>
  <c r="M23" i="5"/>
  <c r="N23" i="5"/>
  <c r="M24" i="5"/>
  <c r="N24" i="5"/>
  <c r="M25" i="5"/>
  <c r="N25" i="5"/>
  <c r="M26" i="5"/>
  <c r="N26" i="5"/>
  <c r="M27" i="5"/>
  <c r="N27" i="5"/>
  <c r="M28" i="5"/>
  <c r="N28" i="5"/>
  <c r="M29" i="5"/>
  <c r="N29" i="5"/>
  <c r="M30" i="5"/>
  <c r="N30" i="5"/>
  <c r="M31" i="5"/>
  <c r="N31" i="5"/>
  <c r="M32" i="5"/>
  <c r="N32" i="5"/>
  <c r="M33" i="5"/>
  <c r="N33" i="5"/>
  <c r="M34" i="5"/>
  <c r="N34" i="5"/>
  <c r="M35" i="5"/>
  <c r="N35" i="5"/>
  <c r="M36" i="5"/>
  <c r="N36" i="5"/>
  <c r="M37" i="5"/>
  <c r="N37" i="5"/>
  <c r="M38" i="5"/>
  <c r="N38" i="5"/>
  <c r="M39" i="5"/>
  <c r="N39" i="5"/>
  <c r="M40" i="5"/>
  <c r="N40" i="5"/>
  <c r="M41" i="5"/>
  <c r="N41" i="5"/>
  <c r="M42" i="5"/>
  <c r="N42" i="5"/>
  <c r="M43" i="5"/>
  <c r="N43" i="5"/>
  <c r="M44" i="5"/>
  <c r="N44" i="5"/>
  <c r="M45" i="5"/>
  <c r="N45" i="5"/>
  <c r="M46" i="5"/>
  <c r="N46" i="5"/>
  <c r="M47" i="5"/>
  <c r="N47" i="5"/>
  <c r="M48" i="5"/>
  <c r="N48" i="5"/>
  <c r="M49" i="5"/>
  <c r="N49" i="5"/>
  <c r="M50" i="5"/>
  <c r="N50" i="5"/>
  <c r="M51" i="5"/>
  <c r="N51" i="5"/>
  <c r="M52" i="5"/>
  <c r="N52" i="5"/>
  <c r="M53" i="5"/>
  <c r="N53" i="5"/>
  <c r="M54" i="5"/>
  <c r="N54" i="5"/>
  <c r="M55" i="5"/>
  <c r="N55" i="5"/>
  <c r="M56" i="5"/>
  <c r="N56" i="5"/>
  <c r="M57" i="5"/>
  <c r="N57" i="5"/>
  <c r="M58" i="5"/>
  <c r="N58" i="5"/>
  <c r="M59" i="5"/>
  <c r="N59" i="5"/>
  <c r="M60" i="5"/>
  <c r="N60" i="5"/>
  <c r="M61" i="5"/>
  <c r="N61" i="5"/>
  <c r="M62" i="5"/>
  <c r="N62" i="5"/>
  <c r="M63" i="5"/>
  <c r="N63" i="5"/>
  <c r="M64" i="5"/>
  <c r="N64" i="5"/>
  <c r="M65" i="5"/>
  <c r="N65" i="5"/>
  <c r="M66" i="5"/>
  <c r="N66" i="5"/>
  <c r="M67" i="5"/>
  <c r="N67" i="5"/>
  <c r="M68" i="5"/>
  <c r="N68" i="5"/>
  <c r="M2" i="5"/>
  <c r="N2" i="5"/>
  <c r="M3" i="6"/>
  <c r="N3" i="6"/>
  <c r="M4" i="6"/>
  <c r="N4" i="6"/>
  <c r="M5" i="6"/>
  <c r="N5" i="6"/>
  <c r="M6" i="6"/>
  <c r="N6" i="6"/>
  <c r="M7" i="6"/>
  <c r="N7" i="6"/>
  <c r="M8" i="6"/>
  <c r="N8" i="6"/>
  <c r="M9" i="6"/>
  <c r="N9" i="6"/>
  <c r="M10" i="6"/>
  <c r="N10" i="6"/>
  <c r="M11" i="6"/>
  <c r="N11" i="6"/>
  <c r="M12" i="6"/>
  <c r="N12" i="6"/>
  <c r="M13" i="6"/>
  <c r="N13" i="6"/>
  <c r="M14" i="6"/>
  <c r="N14" i="6"/>
  <c r="M15" i="6"/>
  <c r="N15" i="6"/>
  <c r="M16" i="6"/>
  <c r="N16" i="6"/>
  <c r="M17" i="6"/>
  <c r="N17" i="6"/>
  <c r="M19" i="6"/>
  <c r="N19" i="6"/>
  <c r="M20" i="6"/>
  <c r="N20" i="6"/>
  <c r="M18" i="6"/>
  <c r="N18" i="6"/>
  <c r="M21" i="6"/>
  <c r="N21" i="6"/>
  <c r="M22" i="6"/>
  <c r="N22" i="6"/>
  <c r="M23" i="6"/>
  <c r="N23" i="6"/>
  <c r="M24" i="6"/>
  <c r="N24" i="6"/>
  <c r="M25" i="6"/>
  <c r="N25" i="6"/>
  <c r="M26" i="6"/>
  <c r="N26" i="6"/>
  <c r="M27" i="6"/>
  <c r="N27" i="6"/>
  <c r="M28" i="6"/>
  <c r="N28" i="6"/>
  <c r="M29" i="6"/>
  <c r="N29" i="6"/>
  <c r="M30" i="6"/>
  <c r="N30" i="6"/>
  <c r="M31" i="6"/>
  <c r="N31" i="6"/>
  <c r="M32" i="6"/>
  <c r="N32" i="6"/>
  <c r="M33" i="6"/>
  <c r="N33" i="6"/>
  <c r="M34" i="6"/>
  <c r="N34" i="6"/>
  <c r="M35" i="6"/>
  <c r="N35" i="6"/>
  <c r="M36" i="6"/>
  <c r="N36" i="6"/>
  <c r="M37" i="6"/>
  <c r="N37" i="6"/>
  <c r="M38" i="6"/>
  <c r="N38" i="6"/>
  <c r="M39" i="6"/>
  <c r="N39" i="6"/>
  <c r="M41" i="6"/>
  <c r="N41" i="6"/>
  <c r="M40" i="6"/>
  <c r="N40" i="6"/>
  <c r="M42" i="6"/>
  <c r="N42" i="6"/>
  <c r="M43" i="6"/>
  <c r="N43" i="6"/>
  <c r="M44" i="6"/>
  <c r="N44" i="6"/>
  <c r="M45" i="6"/>
  <c r="N45" i="6"/>
  <c r="M46" i="6"/>
  <c r="N46" i="6"/>
  <c r="M47" i="6"/>
  <c r="N47" i="6"/>
  <c r="M48" i="6"/>
  <c r="N48" i="6"/>
  <c r="M49" i="6"/>
  <c r="N49" i="6"/>
  <c r="M50" i="6"/>
  <c r="N50" i="6"/>
  <c r="M51" i="6"/>
  <c r="N51" i="6"/>
  <c r="M52" i="6"/>
  <c r="N52" i="6"/>
  <c r="M53" i="6"/>
  <c r="N53" i="6"/>
  <c r="M55" i="6"/>
  <c r="N55" i="6"/>
  <c r="M54" i="6"/>
  <c r="N54" i="6"/>
  <c r="M56" i="6"/>
  <c r="N56" i="6"/>
  <c r="M57" i="6"/>
  <c r="N57" i="6"/>
  <c r="M58" i="6"/>
  <c r="N58" i="6"/>
  <c r="M59" i="6"/>
  <c r="N59" i="6"/>
  <c r="M60" i="6"/>
  <c r="N60" i="6"/>
  <c r="M61" i="6"/>
  <c r="N61" i="6"/>
  <c r="M62" i="6"/>
  <c r="N62" i="6"/>
  <c r="M63" i="6"/>
  <c r="N63" i="6"/>
  <c r="M64" i="6"/>
  <c r="N64" i="6"/>
  <c r="M65" i="6"/>
  <c r="N65" i="6"/>
  <c r="M66" i="6"/>
  <c r="N66" i="6"/>
  <c r="M67" i="6"/>
  <c r="N67" i="6"/>
  <c r="M68" i="6"/>
  <c r="N68" i="6"/>
  <c r="M2" i="6"/>
  <c r="N2" i="6"/>
  <c r="M3" i="7"/>
  <c r="N3" i="7"/>
  <c r="M4" i="7"/>
  <c r="N4" i="7"/>
  <c r="M5" i="7"/>
  <c r="N5" i="7"/>
  <c r="M6" i="7"/>
  <c r="N6" i="7"/>
  <c r="M7" i="7"/>
  <c r="N7" i="7"/>
  <c r="M10" i="7"/>
  <c r="N10" i="7"/>
  <c r="M8" i="7"/>
  <c r="N8" i="7"/>
  <c r="M9" i="7"/>
  <c r="N9" i="7"/>
  <c r="M13" i="7"/>
  <c r="N13" i="7"/>
  <c r="M12" i="7"/>
  <c r="N12" i="7"/>
  <c r="M14" i="7"/>
  <c r="N14" i="7"/>
  <c r="M15" i="7"/>
  <c r="N15" i="7"/>
  <c r="M11" i="7"/>
  <c r="N11" i="7"/>
  <c r="M17" i="7"/>
  <c r="N17" i="7"/>
  <c r="M16" i="7"/>
  <c r="N16" i="7"/>
  <c r="M22" i="7"/>
  <c r="N22" i="7"/>
  <c r="M21" i="7"/>
  <c r="N21" i="7"/>
  <c r="M19" i="7"/>
  <c r="N19" i="7"/>
  <c r="M23" i="7"/>
  <c r="N23" i="7"/>
  <c r="M24" i="7"/>
  <c r="N24" i="7"/>
  <c r="M18" i="7"/>
  <c r="N18" i="7"/>
  <c r="M20" i="7"/>
  <c r="N20" i="7"/>
  <c r="M26" i="7"/>
  <c r="N26" i="7"/>
  <c r="M25" i="7"/>
  <c r="N25" i="7"/>
  <c r="M29" i="7"/>
  <c r="N29" i="7"/>
  <c r="M27" i="7"/>
  <c r="N27" i="7"/>
  <c r="M28" i="7"/>
  <c r="N28" i="7"/>
  <c r="M30" i="7"/>
  <c r="N30" i="7"/>
  <c r="M31" i="7"/>
  <c r="N31" i="7"/>
  <c r="M32" i="7"/>
  <c r="N32" i="7"/>
  <c r="M33" i="7"/>
  <c r="N33" i="7"/>
  <c r="M34" i="7"/>
  <c r="N34" i="7"/>
  <c r="M35" i="7"/>
  <c r="N35" i="7"/>
  <c r="M37" i="7"/>
  <c r="N37" i="7"/>
  <c r="M36" i="7"/>
  <c r="N36" i="7"/>
  <c r="M38" i="7"/>
  <c r="N38" i="7"/>
  <c r="M39" i="7"/>
  <c r="N39" i="7"/>
  <c r="M42" i="7"/>
  <c r="N42" i="7"/>
  <c r="M40" i="7"/>
  <c r="N40" i="7"/>
  <c r="M46" i="7"/>
  <c r="N46" i="7"/>
  <c r="M41" i="7"/>
  <c r="N41" i="7"/>
  <c r="M44" i="7"/>
  <c r="N44" i="7"/>
  <c r="M43" i="7"/>
  <c r="N43" i="7"/>
  <c r="M47" i="7"/>
  <c r="N47" i="7"/>
  <c r="M49" i="7"/>
  <c r="N49" i="7"/>
  <c r="M51" i="7"/>
  <c r="N51" i="7"/>
  <c r="M45" i="7"/>
  <c r="N45" i="7"/>
  <c r="M50" i="7"/>
  <c r="N50" i="7"/>
  <c r="M52" i="7"/>
  <c r="N52" i="7"/>
  <c r="M48" i="7"/>
  <c r="N48" i="7"/>
  <c r="M54" i="7"/>
  <c r="N54" i="7"/>
  <c r="M53" i="7"/>
  <c r="N53" i="7"/>
  <c r="M56" i="7"/>
  <c r="N56" i="7"/>
  <c r="M55" i="7"/>
  <c r="N55" i="7"/>
  <c r="M57" i="7"/>
  <c r="N57" i="7"/>
  <c r="M58" i="7"/>
  <c r="N58" i="7"/>
  <c r="M60" i="7"/>
  <c r="N60" i="7"/>
  <c r="M59" i="7"/>
  <c r="N59" i="7"/>
  <c r="M61" i="7"/>
  <c r="N61" i="7"/>
  <c r="M62" i="7"/>
  <c r="N62" i="7"/>
  <c r="M63" i="7"/>
  <c r="N63" i="7"/>
  <c r="M65" i="7"/>
  <c r="N65" i="7"/>
  <c r="M64" i="7"/>
  <c r="N64" i="7"/>
  <c r="M67" i="7"/>
  <c r="N67" i="7"/>
  <c r="M66" i="7"/>
  <c r="N66" i="7"/>
  <c r="M68" i="7"/>
  <c r="N68" i="7"/>
  <c r="M2" i="7"/>
  <c r="N2" i="7"/>
  <c r="N70" i="7"/>
  <c r="O29" i="7"/>
  <c r="P29" i="7"/>
  <c r="Q29" i="7"/>
  <c r="O48" i="7"/>
  <c r="P48" i="7"/>
  <c r="Q48" i="7"/>
  <c r="O27" i="7"/>
  <c r="P27" i="7"/>
  <c r="Q27" i="7"/>
  <c r="O56" i="7"/>
  <c r="P56" i="7"/>
  <c r="Q56" i="7"/>
  <c r="O13" i="7"/>
  <c r="P13" i="7"/>
  <c r="Q13" i="7"/>
  <c r="O3" i="7"/>
  <c r="P3" i="7"/>
  <c r="Q3" i="7"/>
  <c r="O59" i="7"/>
  <c r="P59" i="7"/>
  <c r="Q59" i="7"/>
  <c r="O33" i="7"/>
  <c r="P33" i="7"/>
  <c r="Q33" i="7"/>
  <c r="O34" i="7"/>
  <c r="P34" i="7"/>
  <c r="Q34" i="7"/>
  <c r="O18" i="7"/>
  <c r="P18" i="7"/>
  <c r="Q18" i="7"/>
  <c r="O17" i="7"/>
  <c r="P17" i="7"/>
  <c r="Q17" i="7"/>
  <c r="O39" i="7"/>
  <c r="P39" i="7"/>
  <c r="Q39" i="7"/>
  <c r="O2" i="7"/>
  <c r="P2" i="7"/>
  <c r="Q2" i="7"/>
  <c r="O52" i="7"/>
  <c r="P52" i="7"/>
  <c r="Q52" i="7"/>
  <c r="O61" i="7"/>
  <c r="P61" i="7"/>
  <c r="Q61" i="7"/>
  <c r="O7" i="7"/>
  <c r="P7" i="7"/>
  <c r="Q7" i="7"/>
  <c r="O23" i="7"/>
  <c r="P23" i="7"/>
  <c r="Q23" i="7"/>
  <c r="O35" i="7"/>
  <c r="P35" i="7"/>
  <c r="Q35" i="7"/>
  <c r="O67" i="7"/>
  <c r="P67" i="7"/>
  <c r="Q67" i="7"/>
  <c r="O51" i="7"/>
  <c r="P51" i="7"/>
  <c r="Q51" i="7"/>
  <c r="O55" i="7"/>
  <c r="P55" i="7"/>
  <c r="Q55" i="7"/>
  <c r="O63" i="7"/>
  <c r="P63" i="7"/>
  <c r="Q63" i="7"/>
  <c r="O62" i="7"/>
  <c r="P62" i="7"/>
  <c r="Q62" i="7"/>
  <c r="O65" i="7"/>
  <c r="P65" i="7"/>
  <c r="Q65" i="7"/>
  <c r="O45" i="7"/>
  <c r="P45" i="7"/>
  <c r="Q45" i="7"/>
  <c r="O41" i="7"/>
  <c r="P41" i="7"/>
  <c r="Q41" i="7"/>
  <c r="O30" i="7"/>
  <c r="P30" i="7"/>
  <c r="Q30" i="7"/>
  <c r="O37" i="7"/>
  <c r="P37" i="7"/>
  <c r="Q37" i="7"/>
  <c r="O4" i="7"/>
  <c r="P4" i="7"/>
  <c r="Q4" i="7"/>
  <c r="O53" i="7"/>
  <c r="P53" i="7"/>
  <c r="Q53" i="7"/>
  <c r="O32" i="7"/>
  <c r="P32" i="7"/>
  <c r="Q32" i="7"/>
  <c r="O44" i="7"/>
  <c r="P44" i="7"/>
  <c r="Q44" i="7"/>
  <c r="O68" i="7"/>
  <c r="P68" i="7"/>
  <c r="Q68" i="7"/>
  <c r="O66" i="7"/>
  <c r="P66" i="7"/>
  <c r="Q66" i="7"/>
  <c r="O19" i="7"/>
  <c r="P19" i="7"/>
  <c r="Q19" i="7"/>
  <c r="O9" i="7"/>
  <c r="P9" i="7"/>
  <c r="Q9" i="7"/>
  <c r="O26" i="7"/>
  <c r="P26" i="7"/>
  <c r="Q26" i="7"/>
  <c r="O49" i="7"/>
  <c r="P49" i="7"/>
  <c r="Q49" i="7"/>
  <c r="O64" i="7"/>
  <c r="P64" i="7"/>
  <c r="Q64" i="7"/>
  <c r="O58" i="7"/>
  <c r="P58" i="7"/>
  <c r="Q58" i="7"/>
  <c r="O16" i="7"/>
  <c r="P16" i="7"/>
  <c r="Q16" i="7"/>
  <c r="O21" i="7"/>
  <c r="P21" i="7"/>
  <c r="Q21" i="7"/>
  <c r="O31" i="7"/>
  <c r="P31" i="7"/>
  <c r="Q31" i="7"/>
  <c r="O42" i="7"/>
  <c r="P42" i="7"/>
  <c r="Q42" i="7"/>
  <c r="O36" i="7"/>
  <c r="P36" i="7"/>
  <c r="Q36" i="7"/>
  <c r="O25" i="7"/>
  <c r="P25" i="7"/>
  <c r="Q25" i="7"/>
  <c r="O43" i="7"/>
  <c r="P43" i="7"/>
  <c r="Q43" i="7"/>
  <c r="O5" i="7"/>
  <c r="P5" i="7"/>
  <c r="Q5" i="7"/>
  <c r="O11" i="7"/>
  <c r="P11" i="7"/>
  <c r="Q11" i="7"/>
  <c r="O6" i="7"/>
  <c r="P6" i="7"/>
  <c r="Q6" i="7"/>
  <c r="O12" i="7"/>
  <c r="P12" i="7"/>
  <c r="Q12" i="7"/>
  <c r="O10" i="7"/>
  <c r="P10" i="7"/>
  <c r="Q10" i="7"/>
  <c r="O8" i="7"/>
  <c r="P8" i="7"/>
  <c r="Q8" i="7"/>
  <c r="O38" i="7"/>
  <c r="P38" i="7"/>
  <c r="Q38" i="7"/>
  <c r="O20" i="7"/>
  <c r="P20" i="7"/>
  <c r="Q20" i="7"/>
  <c r="O24" i="7"/>
  <c r="P24" i="7"/>
  <c r="Q24" i="7"/>
  <c r="O28" i="7"/>
  <c r="P28" i="7"/>
  <c r="Q28" i="7"/>
  <c r="O22" i="7"/>
  <c r="P22" i="7"/>
  <c r="Q22" i="7"/>
  <c r="O14" i="7"/>
  <c r="P14" i="7"/>
  <c r="Q14" i="7"/>
  <c r="O46" i="7"/>
  <c r="P46" i="7"/>
  <c r="Q46" i="7"/>
  <c r="O47" i="7"/>
  <c r="P47" i="7"/>
  <c r="Q47" i="7"/>
  <c r="O57" i="7"/>
  <c r="P57" i="7"/>
  <c r="Q57" i="7"/>
  <c r="O60" i="7"/>
  <c r="P60" i="7"/>
  <c r="Q60" i="7"/>
  <c r="O15" i="7"/>
  <c r="P15" i="7"/>
  <c r="Q15" i="7"/>
  <c r="O50" i="7"/>
  <c r="P50" i="7"/>
  <c r="Q50" i="7"/>
  <c r="O40" i="7"/>
  <c r="P40" i="7"/>
  <c r="Q40" i="7"/>
  <c r="O54" i="7"/>
  <c r="P54" i="7"/>
  <c r="Q54" i="7"/>
  <c r="Q70" i="7"/>
  <c r="R29" i="7"/>
  <c r="R48" i="7"/>
  <c r="R27" i="7"/>
  <c r="R56" i="7"/>
  <c r="R13" i="7"/>
  <c r="R3" i="7"/>
  <c r="R59" i="7"/>
  <c r="R33" i="7"/>
  <c r="R34" i="7"/>
  <c r="R18" i="7"/>
  <c r="R17" i="7"/>
  <c r="R39" i="7"/>
  <c r="R2" i="7"/>
  <c r="R52" i="7"/>
  <c r="R61" i="7"/>
  <c r="R7" i="7"/>
  <c r="R23" i="7"/>
  <c r="R35" i="7"/>
  <c r="R67" i="7"/>
  <c r="R51" i="7"/>
  <c r="R55" i="7"/>
  <c r="R63" i="7"/>
  <c r="R62" i="7"/>
  <c r="R65" i="7"/>
  <c r="R45" i="7"/>
  <c r="R41" i="7"/>
  <c r="R30" i="7"/>
  <c r="R37" i="7"/>
  <c r="R4" i="7"/>
  <c r="R53" i="7"/>
  <c r="R32" i="7"/>
  <c r="R44" i="7"/>
  <c r="R68" i="7"/>
  <c r="R66" i="7"/>
  <c r="R19" i="7"/>
  <c r="R9" i="7"/>
  <c r="R26" i="7"/>
  <c r="R49" i="7"/>
  <c r="R64" i="7"/>
  <c r="R58" i="7"/>
  <c r="R16" i="7"/>
  <c r="R21" i="7"/>
  <c r="R31" i="7"/>
  <c r="R42" i="7"/>
  <c r="R36" i="7"/>
  <c r="R25" i="7"/>
  <c r="R43" i="7"/>
  <c r="R5" i="7"/>
  <c r="R11" i="7"/>
  <c r="R6" i="7"/>
  <c r="R12" i="7"/>
  <c r="R10" i="7"/>
  <c r="R8" i="7"/>
  <c r="R38" i="7"/>
  <c r="R20" i="7"/>
  <c r="R24" i="7"/>
  <c r="R28" i="7"/>
  <c r="R22" i="7"/>
  <c r="R14" i="7"/>
  <c r="R46" i="7"/>
  <c r="R47" i="7"/>
  <c r="R57" i="7"/>
  <c r="R60" i="7"/>
  <c r="R15" i="7"/>
  <c r="R50" i="7"/>
  <c r="R40" i="7"/>
  <c r="R54" i="7"/>
  <c r="R70" i="7"/>
  <c r="O70" i="7"/>
  <c r="D54" i="7"/>
  <c r="H54" i="7"/>
  <c r="I54" i="7"/>
  <c r="E54" i="7"/>
  <c r="D40" i="7"/>
  <c r="H40" i="7"/>
  <c r="I40" i="7"/>
  <c r="E40" i="7"/>
  <c r="D50" i="7"/>
  <c r="H50" i="7"/>
  <c r="I50" i="7"/>
  <c r="E50" i="7"/>
  <c r="D15" i="7"/>
  <c r="H15" i="7"/>
  <c r="I15" i="7"/>
  <c r="E15" i="7"/>
  <c r="D60" i="7"/>
  <c r="H60" i="7"/>
  <c r="I60" i="7"/>
  <c r="E60" i="7"/>
  <c r="D57" i="7"/>
  <c r="H57" i="7"/>
  <c r="I57" i="7"/>
  <c r="E57" i="7"/>
  <c r="D47" i="7"/>
  <c r="H47" i="7"/>
  <c r="I47" i="7"/>
  <c r="E47" i="7"/>
  <c r="D46" i="7"/>
  <c r="H46" i="7"/>
  <c r="I46" i="7"/>
  <c r="E46" i="7"/>
  <c r="D14" i="7"/>
  <c r="H14" i="7"/>
  <c r="I14" i="7"/>
  <c r="E14" i="7"/>
  <c r="D22" i="7"/>
  <c r="H22" i="7"/>
  <c r="I22" i="7"/>
  <c r="E22" i="7"/>
  <c r="D28" i="7"/>
  <c r="H28" i="7"/>
  <c r="I28" i="7"/>
  <c r="E28" i="7"/>
  <c r="D24" i="7"/>
  <c r="H24" i="7"/>
  <c r="I24" i="7"/>
  <c r="E24" i="7"/>
  <c r="D20" i="7"/>
  <c r="H20" i="7"/>
  <c r="I20" i="7"/>
  <c r="E20" i="7"/>
  <c r="D38" i="7"/>
  <c r="H38" i="7"/>
  <c r="I38" i="7"/>
  <c r="E38" i="7"/>
  <c r="D8" i="7"/>
  <c r="H8" i="7"/>
  <c r="I8" i="7"/>
  <c r="E8" i="7"/>
  <c r="D10" i="7"/>
  <c r="H10" i="7"/>
  <c r="I10" i="7"/>
  <c r="E10" i="7"/>
  <c r="D12" i="7"/>
  <c r="H12" i="7"/>
  <c r="I12" i="7"/>
  <c r="E12" i="7"/>
  <c r="D6" i="7"/>
  <c r="H6" i="7"/>
  <c r="I6" i="7"/>
  <c r="E6" i="7"/>
  <c r="D11" i="7"/>
  <c r="H11" i="7"/>
  <c r="I11" i="7"/>
  <c r="E11" i="7"/>
  <c r="D5" i="7"/>
  <c r="H5" i="7"/>
  <c r="I5" i="7"/>
  <c r="E5" i="7"/>
  <c r="D43" i="7"/>
  <c r="H43" i="7"/>
  <c r="I43" i="7"/>
  <c r="E43" i="7"/>
  <c r="D25" i="7"/>
  <c r="H25" i="7"/>
  <c r="I25" i="7"/>
  <c r="E25" i="7"/>
  <c r="D36" i="7"/>
  <c r="H36" i="7"/>
  <c r="I36" i="7"/>
  <c r="E36" i="7"/>
  <c r="D42" i="7"/>
  <c r="H42" i="7"/>
  <c r="I42" i="7"/>
  <c r="E42" i="7"/>
  <c r="D31" i="7"/>
  <c r="H31" i="7"/>
  <c r="I31" i="7"/>
  <c r="E31" i="7"/>
  <c r="D21" i="7"/>
  <c r="H21" i="7"/>
  <c r="I21" i="7"/>
  <c r="E21" i="7"/>
  <c r="D16" i="7"/>
  <c r="H16" i="7"/>
  <c r="I16" i="7"/>
  <c r="E16" i="7"/>
  <c r="D58" i="7"/>
  <c r="H58" i="7"/>
  <c r="I58" i="7"/>
  <c r="E58" i="7"/>
  <c r="D64" i="7"/>
  <c r="H64" i="7"/>
  <c r="I64" i="7"/>
  <c r="E64" i="7"/>
  <c r="D49" i="7"/>
  <c r="H49" i="7"/>
  <c r="I49" i="7"/>
  <c r="E49" i="7"/>
  <c r="D26" i="7"/>
  <c r="H26" i="7"/>
  <c r="I26" i="7"/>
  <c r="E26" i="7"/>
  <c r="D9" i="7"/>
  <c r="H9" i="7"/>
  <c r="I9" i="7"/>
  <c r="E9" i="7"/>
  <c r="D19" i="7"/>
  <c r="H19" i="7"/>
  <c r="I19" i="7"/>
  <c r="E19" i="7"/>
  <c r="D66" i="7"/>
  <c r="H66" i="7"/>
  <c r="I66" i="7"/>
  <c r="E66" i="7"/>
  <c r="D68" i="7"/>
  <c r="H68" i="7"/>
  <c r="I68" i="7"/>
  <c r="E68" i="7"/>
  <c r="D44" i="7"/>
  <c r="H44" i="7"/>
  <c r="I44" i="7"/>
  <c r="E44" i="7"/>
  <c r="D32" i="7"/>
  <c r="H32" i="7"/>
  <c r="I32" i="7"/>
  <c r="E32" i="7"/>
  <c r="D53" i="7"/>
  <c r="H53" i="7"/>
  <c r="I53" i="7"/>
  <c r="E53" i="7"/>
  <c r="D4" i="7"/>
  <c r="H4" i="7"/>
  <c r="I4" i="7"/>
  <c r="E4" i="7"/>
  <c r="D37" i="7"/>
  <c r="H37" i="7"/>
  <c r="I37" i="7"/>
  <c r="E37" i="7"/>
  <c r="D30" i="7"/>
  <c r="H30" i="7"/>
  <c r="I30" i="7"/>
  <c r="E30" i="7"/>
  <c r="D41" i="7"/>
  <c r="H41" i="7"/>
  <c r="I41" i="7"/>
  <c r="E41" i="7"/>
  <c r="D45" i="7"/>
  <c r="H45" i="7"/>
  <c r="I45" i="7"/>
  <c r="E45" i="7"/>
  <c r="D65" i="7"/>
  <c r="H65" i="7"/>
  <c r="I65" i="7"/>
  <c r="E65" i="7"/>
  <c r="D62" i="7"/>
  <c r="H62" i="7"/>
  <c r="I62" i="7"/>
  <c r="E62" i="7"/>
  <c r="D63" i="7"/>
  <c r="H63" i="7"/>
  <c r="I63" i="7"/>
  <c r="E63" i="7"/>
  <c r="D55" i="7"/>
  <c r="H55" i="7"/>
  <c r="I55" i="7"/>
  <c r="E55" i="7"/>
  <c r="D51" i="7"/>
  <c r="H51" i="7"/>
  <c r="I51" i="7"/>
  <c r="E51" i="7"/>
  <c r="D67" i="7"/>
  <c r="H67" i="7"/>
  <c r="I67" i="7"/>
  <c r="E67" i="7"/>
  <c r="D35" i="7"/>
  <c r="H35" i="7"/>
  <c r="I35" i="7"/>
  <c r="E35" i="7"/>
  <c r="D23" i="7"/>
  <c r="H23" i="7"/>
  <c r="I23" i="7"/>
  <c r="E23" i="7"/>
  <c r="D7" i="7"/>
  <c r="H7" i="7"/>
  <c r="I7" i="7"/>
  <c r="E7" i="7"/>
  <c r="D61" i="7"/>
  <c r="H61" i="7"/>
  <c r="I61" i="7"/>
  <c r="E61" i="7"/>
  <c r="D52" i="7"/>
  <c r="H52" i="7"/>
  <c r="I52" i="7"/>
  <c r="E52" i="7"/>
  <c r="D2" i="7"/>
  <c r="H2" i="7"/>
  <c r="I2" i="7"/>
  <c r="E2" i="7"/>
  <c r="D39" i="7"/>
  <c r="H39" i="7"/>
  <c r="I39" i="7"/>
  <c r="E39" i="7"/>
  <c r="D17" i="7"/>
  <c r="H17" i="7"/>
  <c r="I17" i="7"/>
  <c r="E17" i="7"/>
  <c r="D18" i="7"/>
  <c r="H18" i="7"/>
  <c r="I18" i="7"/>
  <c r="E18" i="7"/>
  <c r="D34" i="7"/>
  <c r="H34" i="7"/>
  <c r="I34" i="7"/>
  <c r="E34" i="7"/>
  <c r="D33" i="7"/>
  <c r="H33" i="7"/>
  <c r="I33" i="7"/>
  <c r="E33" i="7"/>
  <c r="D59" i="7"/>
  <c r="H59" i="7"/>
  <c r="I59" i="7"/>
  <c r="E59" i="7"/>
  <c r="D3" i="7"/>
  <c r="H3" i="7"/>
  <c r="I3" i="7"/>
  <c r="E3" i="7"/>
  <c r="D13" i="7"/>
  <c r="H13" i="7"/>
  <c r="I13" i="7"/>
  <c r="E13" i="7"/>
  <c r="D56" i="7"/>
  <c r="H56" i="7"/>
  <c r="I56" i="7"/>
  <c r="E56" i="7"/>
  <c r="D27" i="7"/>
  <c r="H27" i="7"/>
  <c r="I27" i="7"/>
  <c r="E27" i="7"/>
  <c r="D48" i="7"/>
  <c r="H48" i="7"/>
  <c r="I48" i="7"/>
  <c r="E48" i="7"/>
  <c r="D29" i="7"/>
  <c r="H29" i="7"/>
  <c r="I29" i="7"/>
  <c r="E29" i="7"/>
  <c r="N70" i="6"/>
  <c r="O27" i="6"/>
  <c r="P27" i="6"/>
  <c r="Q27" i="6"/>
  <c r="O52" i="6"/>
  <c r="P52" i="6"/>
  <c r="Q52" i="6"/>
  <c r="O28" i="6"/>
  <c r="P28" i="6"/>
  <c r="Q28" i="6"/>
  <c r="O54" i="6"/>
  <c r="P54" i="6"/>
  <c r="Q54" i="6"/>
  <c r="O11" i="6"/>
  <c r="P11" i="6"/>
  <c r="Q11" i="6"/>
  <c r="O3" i="6"/>
  <c r="P3" i="6"/>
  <c r="Q3" i="6"/>
  <c r="O60" i="6"/>
  <c r="P60" i="6"/>
  <c r="Q60" i="6"/>
  <c r="O33" i="6"/>
  <c r="P33" i="6"/>
  <c r="Q33" i="6"/>
  <c r="O34" i="6"/>
  <c r="P34" i="6"/>
  <c r="Q34" i="6"/>
  <c r="O23" i="6"/>
  <c r="P23" i="6"/>
  <c r="Q23" i="6"/>
  <c r="O17" i="6"/>
  <c r="P17" i="6"/>
  <c r="Q17" i="6"/>
  <c r="O39" i="6"/>
  <c r="P39" i="6"/>
  <c r="Q39" i="6"/>
  <c r="O2" i="6"/>
  <c r="P2" i="6"/>
  <c r="Q2" i="6"/>
  <c r="O51" i="6"/>
  <c r="P51" i="6"/>
  <c r="Q51" i="6"/>
  <c r="O61" i="6"/>
  <c r="P61" i="6"/>
  <c r="Q61" i="6"/>
  <c r="O7" i="6"/>
  <c r="P7" i="6"/>
  <c r="Q7" i="6"/>
  <c r="O21" i="6"/>
  <c r="P21" i="6"/>
  <c r="Q21" i="6"/>
  <c r="O35" i="6"/>
  <c r="P35" i="6"/>
  <c r="Q35" i="6"/>
  <c r="O66" i="6"/>
  <c r="P66" i="6"/>
  <c r="Q66" i="6"/>
  <c r="O47" i="6"/>
  <c r="P47" i="6"/>
  <c r="Q47" i="6"/>
  <c r="O57" i="6"/>
  <c r="P57" i="6"/>
  <c r="Q57" i="6"/>
  <c r="O64" i="6"/>
  <c r="P64" i="6"/>
  <c r="Q64" i="6"/>
  <c r="O62" i="6"/>
  <c r="P62" i="6"/>
  <c r="Q62" i="6"/>
  <c r="O63" i="6"/>
  <c r="P63" i="6"/>
  <c r="Q63" i="6"/>
  <c r="O49" i="6"/>
  <c r="P49" i="6"/>
  <c r="Q49" i="6"/>
  <c r="O43" i="6"/>
  <c r="P43" i="6"/>
  <c r="Q43" i="6"/>
  <c r="O30" i="6"/>
  <c r="P30" i="6"/>
  <c r="Q30" i="6"/>
  <c r="O36" i="6"/>
  <c r="P36" i="6"/>
  <c r="Q36" i="6"/>
  <c r="O4" i="6"/>
  <c r="P4" i="6"/>
  <c r="Q4" i="6"/>
  <c r="O55" i="6"/>
  <c r="P55" i="6"/>
  <c r="Q55" i="6"/>
  <c r="O32" i="6"/>
  <c r="P32" i="6"/>
  <c r="Q32" i="6"/>
  <c r="O44" i="6"/>
  <c r="P44" i="6"/>
  <c r="Q44" i="6"/>
  <c r="O68" i="6"/>
  <c r="P68" i="6"/>
  <c r="Q68" i="6"/>
  <c r="O67" i="6"/>
  <c r="P67" i="6"/>
  <c r="Q67" i="6"/>
  <c r="O20" i="6"/>
  <c r="P20" i="6"/>
  <c r="Q20" i="6"/>
  <c r="O10" i="6"/>
  <c r="P10" i="6"/>
  <c r="Q10" i="6"/>
  <c r="O25" i="6"/>
  <c r="P25" i="6"/>
  <c r="Q25" i="6"/>
  <c r="O48" i="6"/>
  <c r="P48" i="6"/>
  <c r="Q48" i="6"/>
  <c r="O65" i="6"/>
  <c r="P65" i="6"/>
  <c r="Q65" i="6"/>
  <c r="O58" i="6"/>
  <c r="P58" i="6"/>
  <c r="Q58" i="6"/>
  <c r="O16" i="6"/>
  <c r="P16" i="6"/>
  <c r="Q16" i="6"/>
  <c r="O19" i="6"/>
  <c r="P19" i="6"/>
  <c r="Q19" i="6"/>
  <c r="O31" i="6"/>
  <c r="P31" i="6"/>
  <c r="Q31" i="6"/>
  <c r="O42" i="6"/>
  <c r="P42" i="6"/>
  <c r="Q42" i="6"/>
  <c r="O37" i="6"/>
  <c r="P37" i="6"/>
  <c r="Q37" i="6"/>
  <c r="O26" i="6"/>
  <c r="P26" i="6"/>
  <c r="Q26" i="6"/>
  <c r="O45" i="6"/>
  <c r="P45" i="6"/>
  <c r="Q45" i="6"/>
  <c r="O5" i="6"/>
  <c r="P5" i="6"/>
  <c r="Q5" i="6"/>
  <c r="O15" i="6"/>
  <c r="P15" i="6"/>
  <c r="Q15" i="6"/>
  <c r="O6" i="6"/>
  <c r="P6" i="6"/>
  <c r="Q6" i="6"/>
  <c r="O12" i="6"/>
  <c r="P12" i="6"/>
  <c r="Q12" i="6"/>
  <c r="O8" i="6"/>
  <c r="P8" i="6"/>
  <c r="Q8" i="6"/>
  <c r="O9" i="6"/>
  <c r="P9" i="6"/>
  <c r="Q9" i="6"/>
  <c r="O38" i="6"/>
  <c r="P38" i="6"/>
  <c r="Q38" i="6"/>
  <c r="O24" i="6"/>
  <c r="P24" i="6"/>
  <c r="Q24" i="6"/>
  <c r="O22" i="6"/>
  <c r="P22" i="6"/>
  <c r="Q22" i="6"/>
  <c r="O29" i="6"/>
  <c r="P29" i="6"/>
  <c r="Q29" i="6"/>
  <c r="O18" i="6"/>
  <c r="P18" i="6"/>
  <c r="Q18" i="6"/>
  <c r="O13" i="6"/>
  <c r="P13" i="6"/>
  <c r="Q13" i="6"/>
  <c r="O40" i="6"/>
  <c r="P40" i="6"/>
  <c r="Q40" i="6"/>
  <c r="O46" i="6"/>
  <c r="P46" i="6"/>
  <c r="Q46" i="6"/>
  <c r="O56" i="6"/>
  <c r="P56" i="6"/>
  <c r="Q56" i="6"/>
  <c r="O59" i="6"/>
  <c r="P59" i="6"/>
  <c r="Q59" i="6"/>
  <c r="O14" i="6"/>
  <c r="P14" i="6"/>
  <c r="Q14" i="6"/>
  <c r="O50" i="6"/>
  <c r="P50" i="6"/>
  <c r="Q50" i="6"/>
  <c r="O41" i="6"/>
  <c r="P41" i="6"/>
  <c r="Q41" i="6"/>
  <c r="O53" i="6"/>
  <c r="P53" i="6"/>
  <c r="Q53" i="6"/>
  <c r="Q70" i="6"/>
  <c r="R27" i="6"/>
  <c r="R52" i="6"/>
  <c r="R28" i="6"/>
  <c r="R54" i="6"/>
  <c r="R11" i="6"/>
  <c r="R3" i="6"/>
  <c r="R60" i="6"/>
  <c r="R33" i="6"/>
  <c r="R34" i="6"/>
  <c r="R23" i="6"/>
  <c r="R17" i="6"/>
  <c r="R39" i="6"/>
  <c r="R2" i="6"/>
  <c r="R51" i="6"/>
  <c r="R61" i="6"/>
  <c r="R7" i="6"/>
  <c r="R21" i="6"/>
  <c r="R35" i="6"/>
  <c r="R66" i="6"/>
  <c r="R47" i="6"/>
  <c r="R57" i="6"/>
  <c r="R64" i="6"/>
  <c r="R62" i="6"/>
  <c r="R63" i="6"/>
  <c r="R49" i="6"/>
  <c r="R43" i="6"/>
  <c r="R30" i="6"/>
  <c r="R36" i="6"/>
  <c r="R4" i="6"/>
  <c r="R55" i="6"/>
  <c r="R32" i="6"/>
  <c r="R44" i="6"/>
  <c r="R68" i="6"/>
  <c r="R67" i="6"/>
  <c r="R20" i="6"/>
  <c r="R10" i="6"/>
  <c r="R25" i="6"/>
  <c r="R48" i="6"/>
  <c r="R65" i="6"/>
  <c r="R58" i="6"/>
  <c r="R16" i="6"/>
  <c r="R19" i="6"/>
  <c r="R31" i="6"/>
  <c r="R42" i="6"/>
  <c r="R37" i="6"/>
  <c r="R26" i="6"/>
  <c r="R45" i="6"/>
  <c r="R5" i="6"/>
  <c r="R15" i="6"/>
  <c r="R6" i="6"/>
  <c r="R12" i="6"/>
  <c r="R8" i="6"/>
  <c r="R9" i="6"/>
  <c r="R38" i="6"/>
  <c r="R24" i="6"/>
  <c r="R22" i="6"/>
  <c r="R29" i="6"/>
  <c r="R18" i="6"/>
  <c r="R13" i="6"/>
  <c r="R40" i="6"/>
  <c r="R46" i="6"/>
  <c r="R56" i="6"/>
  <c r="R59" i="6"/>
  <c r="R14" i="6"/>
  <c r="R50" i="6"/>
  <c r="R41" i="6"/>
  <c r="R53" i="6"/>
  <c r="R70" i="6"/>
  <c r="O70" i="6"/>
  <c r="D53" i="6"/>
  <c r="H53" i="6"/>
  <c r="I53" i="6"/>
  <c r="E53" i="6"/>
  <c r="D41" i="6"/>
  <c r="H41" i="6"/>
  <c r="I41" i="6"/>
  <c r="E41" i="6"/>
  <c r="D50" i="6"/>
  <c r="H50" i="6"/>
  <c r="I50" i="6"/>
  <c r="E50" i="6"/>
  <c r="D14" i="6"/>
  <c r="H14" i="6"/>
  <c r="I14" i="6"/>
  <c r="E14" i="6"/>
  <c r="D59" i="6"/>
  <c r="H59" i="6"/>
  <c r="I59" i="6"/>
  <c r="E59" i="6"/>
  <c r="D56" i="6"/>
  <c r="H56" i="6"/>
  <c r="I56" i="6"/>
  <c r="E56" i="6"/>
  <c r="D46" i="6"/>
  <c r="H46" i="6"/>
  <c r="I46" i="6"/>
  <c r="E46" i="6"/>
  <c r="D40" i="6"/>
  <c r="H40" i="6"/>
  <c r="I40" i="6"/>
  <c r="E40" i="6"/>
  <c r="D13" i="6"/>
  <c r="H13" i="6"/>
  <c r="I13" i="6"/>
  <c r="E13" i="6"/>
  <c r="D18" i="6"/>
  <c r="H18" i="6"/>
  <c r="I18" i="6"/>
  <c r="E18" i="6"/>
  <c r="D29" i="6"/>
  <c r="H29" i="6"/>
  <c r="I29" i="6"/>
  <c r="E29" i="6"/>
  <c r="D22" i="6"/>
  <c r="H22" i="6"/>
  <c r="I22" i="6"/>
  <c r="E22" i="6"/>
  <c r="D24" i="6"/>
  <c r="H24" i="6"/>
  <c r="I24" i="6"/>
  <c r="E24" i="6"/>
  <c r="D38" i="6"/>
  <c r="H38" i="6"/>
  <c r="I38" i="6"/>
  <c r="E38" i="6"/>
  <c r="D9" i="6"/>
  <c r="H9" i="6"/>
  <c r="I9" i="6"/>
  <c r="E9" i="6"/>
  <c r="D8" i="6"/>
  <c r="H8" i="6"/>
  <c r="I8" i="6"/>
  <c r="E8" i="6"/>
  <c r="D12" i="6"/>
  <c r="H12" i="6"/>
  <c r="I12" i="6"/>
  <c r="E12" i="6"/>
  <c r="D6" i="6"/>
  <c r="H6" i="6"/>
  <c r="I6" i="6"/>
  <c r="E6" i="6"/>
  <c r="D15" i="6"/>
  <c r="H15" i="6"/>
  <c r="I15" i="6"/>
  <c r="E15" i="6"/>
  <c r="D5" i="6"/>
  <c r="H5" i="6"/>
  <c r="I5" i="6"/>
  <c r="E5" i="6"/>
  <c r="D45" i="6"/>
  <c r="H45" i="6"/>
  <c r="I45" i="6"/>
  <c r="E45" i="6"/>
  <c r="D26" i="6"/>
  <c r="H26" i="6"/>
  <c r="I26" i="6"/>
  <c r="E26" i="6"/>
  <c r="D37" i="6"/>
  <c r="H37" i="6"/>
  <c r="I37" i="6"/>
  <c r="E37" i="6"/>
  <c r="D42" i="6"/>
  <c r="H42" i="6"/>
  <c r="I42" i="6"/>
  <c r="E42" i="6"/>
  <c r="D31" i="6"/>
  <c r="H31" i="6"/>
  <c r="I31" i="6"/>
  <c r="E31" i="6"/>
  <c r="D19" i="6"/>
  <c r="H19" i="6"/>
  <c r="I19" i="6"/>
  <c r="E19" i="6"/>
  <c r="D16" i="6"/>
  <c r="H16" i="6"/>
  <c r="I16" i="6"/>
  <c r="E16" i="6"/>
  <c r="D58" i="6"/>
  <c r="H58" i="6"/>
  <c r="I58" i="6"/>
  <c r="E58" i="6"/>
  <c r="D65" i="6"/>
  <c r="H65" i="6"/>
  <c r="I65" i="6"/>
  <c r="E65" i="6"/>
  <c r="D48" i="6"/>
  <c r="H48" i="6"/>
  <c r="I48" i="6"/>
  <c r="E48" i="6"/>
  <c r="D25" i="6"/>
  <c r="H25" i="6"/>
  <c r="I25" i="6"/>
  <c r="E25" i="6"/>
  <c r="D10" i="6"/>
  <c r="H10" i="6"/>
  <c r="I10" i="6"/>
  <c r="E10" i="6"/>
  <c r="D20" i="6"/>
  <c r="H20" i="6"/>
  <c r="I20" i="6"/>
  <c r="E20" i="6"/>
  <c r="D67" i="6"/>
  <c r="H67" i="6"/>
  <c r="I67" i="6"/>
  <c r="E67" i="6"/>
  <c r="D68" i="6"/>
  <c r="H68" i="6"/>
  <c r="I68" i="6"/>
  <c r="E68" i="6"/>
  <c r="D44" i="6"/>
  <c r="H44" i="6"/>
  <c r="I44" i="6"/>
  <c r="E44" i="6"/>
  <c r="D32" i="6"/>
  <c r="H32" i="6"/>
  <c r="I32" i="6"/>
  <c r="E32" i="6"/>
  <c r="D55" i="6"/>
  <c r="H55" i="6"/>
  <c r="I55" i="6"/>
  <c r="E55" i="6"/>
  <c r="D4" i="6"/>
  <c r="H4" i="6"/>
  <c r="I4" i="6"/>
  <c r="E4" i="6"/>
  <c r="D36" i="6"/>
  <c r="H36" i="6"/>
  <c r="I36" i="6"/>
  <c r="E36" i="6"/>
  <c r="D30" i="6"/>
  <c r="H30" i="6"/>
  <c r="I30" i="6"/>
  <c r="E30" i="6"/>
  <c r="D43" i="6"/>
  <c r="H43" i="6"/>
  <c r="I43" i="6"/>
  <c r="E43" i="6"/>
  <c r="D49" i="6"/>
  <c r="H49" i="6"/>
  <c r="I49" i="6"/>
  <c r="E49" i="6"/>
  <c r="D63" i="6"/>
  <c r="H63" i="6"/>
  <c r="I63" i="6"/>
  <c r="E63" i="6"/>
  <c r="D62" i="6"/>
  <c r="H62" i="6"/>
  <c r="I62" i="6"/>
  <c r="E62" i="6"/>
  <c r="D64" i="6"/>
  <c r="H64" i="6"/>
  <c r="I64" i="6"/>
  <c r="E64" i="6"/>
  <c r="D57" i="6"/>
  <c r="H57" i="6"/>
  <c r="I57" i="6"/>
  <c r="E57" i="6"/>
  <c r="D47" i="6"/>
  <c r="H47" i="6"/>
  <c r="I47" i="6"/>
  <c r="E47" i="6"/>
  <c r="D66" i="6"/>
  <c r="H66" i="6"/>
  <c r="I66" i="6"/>
  <c r="E66" i="6"/>
  <c r="D35" i="6"/>
  <c r="H35" i="6"/>
  <c r="I35" i="6"/>
  <c r="E35" i="6"/>
  <c r="D21" i="6"/>
  <c r="H21" i="6"/>
  <c r="I21" i="6"/>
  <c r="E21" i="6"/>
  <c r="D7" i="6"/>
  <c r="H7" i="6"/>
  <c r="I7" i="6"/>
  <c r="E7" i="6"/>
  <c r="D61" i="6"/>
  <c r="H61" i="6"/>
  <c r="I61" i="6"/>
  <c r="E61" i="6"/>
  <c r="D51" i="6"/>
  <c r="H51" i="6"/>
  <c r="I51" i="6"/>
  <c r="E51" i="6"/>
  <c r="D2" i="6"/>
  <c r="H2" i="6"/>
  <c r="I2" i="6"/>
  <c r="E2" i="6"/>
  <c r="D39" i="6"/>
  <c r="H39" i="6"/>
  <c r="I39" i="6"/>
  <c r="E39" i="6"/>
  <c r="D17" i="6"/>
  <c r="H17" i="6"/>
  <c r="I17" i="6"/>
  <c r="E17" i="6"/>
  <c r="D23" i="6"/>
  <c r="H23" i="6"/>
  <c r="I23" i="6"/>
  <c r="E23" i="6"/>
  <c r="D34" i="6"/>
  <c r="H34" i="6"/>
  <c r="I34" i="6"/>
  <c r="E34" i="6"/>
  <c r="D33" i="6"/>
  <c r="H33" i="6"/>
  <c r="I33" i="6"/>
  <c r="E33" i="6"/>
  <c r="D60" i="6"/>
  <c r="H60" i="6"/>
  <c r="I60" i="6"/>
  <c r="E60" i="6"/>
  <c r="D3" i="6"/>
  <c r="H3" i="6"/>
  <c r="I3" i="6"/>
  <c r="E3" i="6"/>
  <c r="D11" i="6"/>
  <c r="H11" i="6"/>
  <c r="I11" i="6"/>
  <c r="E11" i="6"/>
  <c r="D54" i="6"/>
  <c r="H54" i="6"/>
  <c r="I54" i="6"/>
  <c r="E54" i="6"/>
  <c r="D28" i="6"/>
  <c r="H28" i="6"/>
  <c r="I28" i="6"/>
  <c r="E28" i="6"/>
  <c r="D52" i="6"/>
  <c r="H52" i="6"/>
  <c r="I52" i="6"/>
  <c r="E52" i="6"/>
  <c r="D27" i="6"/>
  <c r="H27" i="6"/>
  <c r="I27" i="6"/>
  <c r="E27" i="6"/>
  <c r="N70" i="5"/>
  <c r="O21" i="5"/>
  <c r="P21" i="5"/>
  <c r="Q21" i="5"/>
  <c r="O68" i="5"/>
  <c r="P68" i="5"/>
  <c r="Q68" i="5"/>
  <c r="O10" i="5"/>
  <c r="P10" i="5"/>
  <c r="Q10" i="5"/>
  <c r="O30" i="5"/>
  <c r="P30" i="5"/>
  <c r="Q30" i="5"/>
  <c r="O43" i="5"/>
  <c r="P43" i="5"/>
  <c r="Q43" i="5"/>
  <c r="O60" i="5"/>
  <c r="P60" i="5"/>
  <c r="Q60" i="5"/>
  <c r="O6" i="5"/>
  <c r="P6" i="5"/>
  <c r="Q6" i="5"/>
  <c r="O4" i="5"/>
  <c r="P4" i="5"/>
  <c r="Q4" i="5"/>
  <c r="O29" i="5"/>
  <c r="P29" i="5"/>
  <c r="Q29" i="5"/>
  <c r="O18" i="5"/>
  <c r="P18" i="5"/>
  <c r="Q18" i="5"/>
  <c r="O48" i="5"/>
  <c r="P48" i="5"/>
  <c r="Q48" i="5"/>
  <c r="O41" i="5"/>
  <c r="P41" i="5"/>
  <c r="Q41" i="5"/>
  <c r="O2" i="5"/>
  <c r="O57" i="5"/>
  <c r="P57" i="5"/>
  <c r="Q57" i="5"/>
  <c r="O67" i="5"/>
  <c r="P67" i="5"/>
  <c r="Q67" i="5"/>
  <c r="O8" i="5"/>
  <c r="P8" i="5"/>
  <c r="Q8" i="5"/>
  <c r="O32" i="5"/>
  <c r="P32" i="5"/>
  <c r="Q32" i="5"/>
  <c r="O62" i="5"/>
  <c r="P62" i="5"/>
  <c r="Q62" i="5"/>
  <c r="O51" i="5"/>
  <c r="P51" i="5"/>
  <c r="Q51" i="5"/>
  <c r="O63" i="5"/>
  <c r="P63" i="5"/>
  <c r="Q63" i="5"/>
  <c r="O9" i="5"/>
  <c r="P9" i="5"/>
  <c r="Q9" i="5"/>
  <c r="O24" i="5"/>
  <c r="P24" i="5"/>
  <c r="Q24" i="5"/>
  <c r="O46" i="5"/>
  <c r="P46" i="5"/>
  <c r="Q46" i="5"/>
  <c r="O12" i="5"/>
  <c r="P12" i="5"/>
  <c r="Q12" i="5"/>
  <c r="O34" i="5"/>
  <c r="P34" i="5"/>
  <c r="Q34" i="5"/>
  <c r="O49" i="5"/>
  <c r="P49" i="5"/>
  <c r="Q49" i="5"/>
  <c r="O20" i="5"/>
  <c r="P20" i="5"/>
  <c r="Q20" i="5"/>
  <c r="O53" i="5"/>
  <c r="P53" i="5"/>
  <c r="Q53" i="5"/>
  <c r="O37" i="5"/>
  <c r="P37" i="5"/>
  <c r="Q37" i="5"/>
  <c r="O26" i="5"/>
  <c r="P26" i="5"/>
  <c r="Q26" i="5"/>
  <c r="O14" i="5"/>
  <c r="P14" i="5"/>
  <c r="Q14" i="5"/>
  <c r="O44" i="5"/>
  <c r="P44" i="5"/>
  <c r="Q44" i="5"/>
  <c r="O36" i="5"/>
  <c r="P36" i="5"/>
  <c r="Q36" i="5"/>
  <c r="O61" i="5"/>
  <c r="P61" i="5"/>
  <c r="Q61" i="5"/>
  <c r="O54" i="5"/>
  <c r="P54" i="5"/>
  <c r="Q54" i="5"/>
  <c r="O66" i="5"/>
  <c r="P66" i="5"/>
  <c r="Q66" i="5"/>
  <c r="O59" i="5"/>
  <c r="P59" i="5"/>
  <c r="Q59" i="5"/>
  <c r="O55" i="5"/>
  <c r="P55" i="5"/>
  <c r="Q55" i="5"/>
  <c r="O65" i="5"/>
  <c r="P65" i="5"/>
  <c r="Q65" i="5"/>
  <c r="O56" i="5"/>
  <c r="P56" i="5"/>
  <c r="Q56" i="5"/>
  <c r="O52" i="5"/>
  <c r="P52" i="5"/>
  <c r="Q52" i="5"/>
  <c r="O42" i="5"/>
  <c r="P42" i="5"/>
  <c r="Q42" i="5"/>
  <c r="O35" i="5"/>
  <c r="P35" i="5"/>
  <c r="Q35" i="5"/>
  <c r="O27" i="5"/>
  <c r="P27" i="5"/>
  <c r="Q27" i="5"/>
  <c r="O50" i="5"/>
  <c r="P50" i="5"/>
  <c r="Q50" i="5"/>
  <c r="O33" i="5"/>
  <c r="P33" i="5"/>
  <c r="Q33" i="5"/>
  <c r="O25" i="5"/>
  <c r="P25" i="5"/>
  <c r="Q25" i="5"/>
  <c r="O40" i="5"/>
  <c r="P40" i="5"/>
  <c r="Q40" i="5"/>
  <c r="O39" i="5"/>
  <c r="P39" i="5"/>
  <c r="Q39" i="5"/>
  <c r="O38" i="5"/>
  <c r="P38" i="5"/>
  <c r="Q38" i="5"/>
  <c r="O28" i="5"/>
  <c r="P28" i="5"/>
  <c r="Q28" i="5"/>
  <c r="O23" i="5"/>
  <c r="P23" i="5"/>
  <c r="Q23" i="5"/>
  <c r="O15" i="5"/>
  <c r="P15" i="5"/>
  <c r="Q15" i="5"/>
  <c r="O45" i="5"/>
  <c r="P45" i="5"/>
  <c r="Q45" i="5"/>
  <c r="O5" i="5"/>
  <c r="P5" i="5"/>
  <c r="Q5" i="5"/>
  <c r="O3" i="5"/>
  <c r="P3" i="5"/>
  <c r="Q3" i="5"/>
  <c r="O13" i="5"/>
  <c r="P13" i="5"/>
  <c r="Q13" i="5"/>
  <c r="O31" i="5"/>
  <c r="P31" i="5"/>
  <c r="Q31" i="5"/>
  <c r="O17" i="5"/>
  <c r="P17" i="5"/>
  <c r="Q17" i="5"/>
  <c r="O64" i="5"/>
  <c r="P64" i="5"/>
  <c r="Q64" i="5"/>
  <c r="O47" i="5"/>
  <c r="P47" i="5"/>
  <c r="Q47" i="5"/>
  <c r="O11" i="5"/>
  <c r="P11" i="5"/>
  <c r="Q11" i="5"/>
  <c r="O19" i="5"/>
  <c r="P19" i="5"/>
  <c r="Q19" i="5"/>
  <c r="O7" i="5"/>
  <c r="P7" i="5"/>
  <c r="Q7" i="5"/>
  <c r="O58" i="5"/>
  <c r="P58" i="5"/>
  <c r="Q58" i="5"/>
  <c r="O22" i="5"/>
  <c r="P22" i="5"/>
  <c r="Q22" i="5"/>
  <c r="O16" i="5"/>
  <c r="P16" i="5"/>
  <c r="Q16" i="5"/>
  <c r="P2" i="5"/>
  <c r="Q2" i="5"/>
  <c r="O70" i="5"/>
  <c r="Q70" i="5"/>
  <c r="R2" i="5"/>
  <c r="D2" i="5"/>
  <c r="R21" i="5"/>
  <c r="D21" i="5"/>
  <c r="R39" i="5"/>
  <c r="D39" i="5"/>
  <c r="R40" i="5"/>
  <c r="D40" i="5"/>
  <c r="R19" i="5"/>
  <c r="D19" i="5"/>
  <c r="R28" i="5"/>
  <c r="D28" i="5"/>
  <c r="R34" i="5"/>
  <c r="D34" i="5"/>
  <c r="R12" i="5"/>
  <c r="D12" i="5"/>
  <c r="R65" i="5"/>
  <c r="D65" i="5"/>
  <c r="R55" i="5"/>
  <c r="D55" i="5"/>
  <c r="R66" i="5"/>
  <c r="D66" i="5"/>
  <c r="R9" i="5"/>
  <c r="D9" i="5"/>
  <c r="R42" i="5"/>
  <c r="D42" i="5"/>
  <c r="R35" i="5"/>
  <c r="D35" i="5"/>
  <c r="R32" i="5"/>
  <c r="D32" i="5"/>
  <c r="R8" i="5"/>
  <c r="D8" i="5"/>
  <c r="R14" i="5"/>
  <c r="D14" i="5"/>
  <c r="R26" i="5"/>
  <c r="D26" i="5"/>
  <c r="R53" i="5"/>
  <c r="D53" i="5"/>
  <c r="R64" i="5"/>
  <c r="D64" i="5"/>
  <c r="R61" i="5"/>
  <c r="D61" i="5"/>
  <c r="R20" i="5"/>
  <c r="D20" i="5"/>
  <c r="R29" i="5"/>
  <c r="D29" i="5"/>
  <c r="R4" i="5"/>
  <c r="D4" i="5"/>
  <c r="R46" i="5"/>
  <c r="D46" i="5"/>
  <c r="R24" i="5"/>
  <c r="D24" i="5"/>
  <c r="R63" i="5"/>
  <c r="D63" i="5"/>
  <c r="R17" i="5"/>
  <c r="D17" i="5"/>
  <c r="R49" i="5"/>
  <c r="D49" i="5"/>
  <c r="R47" i="5"/>
  <c r="D47" i="5"/>
  <c r="R58" i="5"/>
  <c r="D58" i="5"/>
  <c r="R7" i="5"/>
  <c r="D7" i="5"/>
  <c r="R15" i="5"/>
  <c r="D15" i="5"/>
  <c r="R67" i="5"/>
  <c r="D67" i="5"/>
  <c r="R57" i="5"/>
  <c r="D57" i="5"/>
  <c r="R41" i="5"/>
  <c r="D41" i="5"/>
  <c r="R54" i="5"/>
  <c r="D54" i="5"/>
  <c r="R62" i="5"/>
  <c r="D62" i="5"/>
  <c r="R37" i="5"/>
  <c r="D37" i="5"/>
  <c r="R13" i="5"/>
  <c r="D13" i="5"/>
  <c r="R3" i="5"/>
  <c r="D3" i="5"/>
  <c r="R43" i="5"/>
  <c r="D43" i="5"/>
  <c r="R6" i="5"/>
  <c r="D6" i="5"/>
  <c r="R60" i="5"/>
  <c r="D60" i="5"/>
  <c r="R30" i="5"/>
  <c r="D30" i="5"/>
  <c r="R51" i="5"/>
  <c r="D51" i="5"/>
  <c r="R18" i="5"/>
  <c r="D18" i="5"/>
  <c r="R11" i="5"/>
  <c r="D11" i="5"/>
  <c r="R59" i="5"/>
  <c r="D59" i="5"/>
  <c r="R48" i="5"/>
  <c r="D48" i="5"/>
  <c r="R22" i="5"/>
  <c r="D22" i="5"/>
  <c r="R68" i="5"/>
  <c r="D68" i="5"/>
  <c r="R52" i="5"/>
  <c r="D52" i="5"/>
  <c r="R56" i="5"/>
  <c r="D56" i="5"/>
  <c r="R5" i="5"/>
  <c r="D5" i="5"/>
  <c r="R45" i="5"/>
  <c r="D45" i="5"/>
  <c r="R23" i="5"/>
  <c r="D23" i="5"/>
  <c r="R10" i="5"/>
  <c r="D10" i="5"/>
  <c r="R31" i="5"/>
  <c r="D31" i="5"/>
  <c r="R16" i="5"/>
  <c r="D16" i="5"/>
  <c r="R36" i="5"/>
  <c r="D36" i="5"/>
  <c r="R44" i="5"/>
  <c r="D44" i="5"/>
  <c r="R25" i="5"/>
  <c r="D25" i="5"/>
  <c r="R33" i="5"/>
  <c r="D33" i="5"/>
  <c r="R27" i="5"/>
  <c r="D27" i="5"/>
  <c r="R50" i="5"/>
  <c r="D50" i="5"/>
  <c r="R38" i="5"/>
  <c r="D38" i="5"/>
  <c r="R70" i="5"/>
  <c r="H56" i="5"/>
  <c r="I56" i="5"/>
  <c r="E56" i="5"/>
  <c r="H33" i="5"/>
  <c r="I33" i="5"/>
  <c r="E33" i="5"/>
  <c r="H45" i="5"/>
  <c r="I45" i="5"/>
  <c r="E45" i="5"/>
  <c r="H11" i="5"/>
  <c r="I11" i="5"/>
  <c r="E11" i="5"/>
  <c r="H13" i="5"/>
  <c r="I13" i="5"/>
  <c r="E13" i="5"/>
  <c r="H7" i="5"/>
  <c r="I7" i="5"/>
  <c r="E7" i="5"/>
  <c r="E4" i="5"/>
  <c r="H4" i="5"/>
  <c r="I4" i="5"/>
  <c r="H8" i="5"/>
  <c r="I8" i="5"/>
  <c r="E8" i="5"/>
  <c r="H12" i="5"/>
  <c r="I12" i="5"/>
  <c r="E12" i="5"/>
  <c r="H25" i="5"/>
  <c r="I25" i="5"/>
  <c r="E25" i="5"/>
  <c r="H5" i="5"/>
  <c r="I5" i="5"/>
  <c r="E5" i="5"/>
  <c r="H18" i="5"/>
  <c r="I18" i="5"/>
  <c r="E18" i="5"/>
  <c r="E37" i="5"/>
  <c r="H37" i="5"/>
  <c r="I37" i="5"/>
  <c r="E58" i="5"/>
  <c r="H58" i="5"/>
  <c r="I58" i="5"/>
  <c r="E29" i="5"/>
  <c r="H29" i="5"/>
  <c r="I29" i="5"/>
  <c r="E32" i="5"/>
  <c r="H32" i="5"/>
  <c r="I32" i="5"/>
  <c r="E34" i="5"/>
  <c r="H34" i="5"/>
  <c r="I34" i="5"/>
  <c r="E62" i="5"/>
  <c r="H62" i="5"/>
  <c r="I62" i="5"/>
  <c r="H47" i="5"/>
  <c r="I47" i="5"/>
  <c r="E47" i="5"/>
  <c r="E20" i="5"/>
  <c r="H20" i="5"/>
  <c r="I20" i="5"/>
  <c r="H35" i="5"/>
  <c r="I35" i="5"/>
  <c r="E35" i="5"/>
  <c r="H28" i="5"/>
  <c r="I28" i="5"/>
  <c r="E28" i="5"/>
  <c r="E36" i="5"/>
  <c r="H36" i="5"/>
  <c r="I36" i="5"/>
  <c r="H52" i="5"/>
  <c r="I52" i="5"/>
  <c r="E52" i="5"/>
  <c r="E30" i="5"/>
  <c r="H30" i="5"/>
  <c r="I30" i="5"/>
  <c r="H54" i="5"/>
  <c r="I54" i="5"/>
  <c r="E54" i="5"/>
  <c r="E49" i="5"/>
  <c r="H49" i="5"/>
  <c r="I49" i="5"/>
  <c r="H61" i="5"/>
  <c r="I61" i="5"/>
  <c r="E61" i="5"/>
  <c r="H42" i="5"/>
  <c r="I42" i="5"/>
  <c r="E42" i="5"/>
  <c r="H19" i="5"/>
  <c r="I19" i="5"/>
  <c r="E19" i="5"/>
  <c r="E44" i="5"/>
  <c r="H44" i="5"/>
  <c r="I44" i="5"/>
  <c r="E68" i="5"/>
  <c r="H68" i="5"/>
  <c r="I68" i="5"/>
  <c r="E60" i="5"/>
  <c r="H60" i="5"/>
  <c r="I60" i="5"/>
  <c r="E41" i="5"/>
  <c r="H41" i="5"/>
  <c r="I41" i="5"/>
  <c r="H17" i="5"/>
  <c r="I17" i="5"/>
  <c r="E17" i="5"/>
  <c r="H64" i="5"/>
  <c r="I64" i="5"/>
  <c r="E64" i="5"/>
  <c r="E9" i="5"/>
  <c r="H9" i="5"/>
  <c r="I9" i="5"/>
  <c r="H40" i="5"/>
  <c r="I40" i="5"/>
  <c r="E40" i="5"/>
  <c r="H38" i="5"/>
  <c r="I38" i="5"/>
  <c r="E38" i="5"/>
  <c r="H31" i="5"/>
  <c r="I31" i="5"/>
  <c r="E31" i="5"/>
  <c r="E22" i="5"/>
  <c r="H22" i="5"/>
  <c r="I22" i="5"/>
  <c r="E6" i="5"/>
  <c r="H6" i="5"/>
  <c r="I6" i="5"/>
  <c r="H57" i="5"/>
  <c r="I57" i="5"/>
  <c r="E57" i="5"/>
  <c r="H63" i="5"/>
  <c r="I63" i="5"/>
  <c r="E63" i="5"/>
  <c r="E53" i="5"/>
  <c r="H53" i="5"/>
  <c r="I53" i="5"/>
  <c r="H66" i="5"/>
  <c r="I66" i="5"/>
  <c r="E66" i="5"/>
  <c r="H39" i="5"/>
  <c r="I39" i="5"/>
  <c r="E39" i="5"/>
  <c r="E26" i="5"/>
  <c r="H26" i="5"/>
  <c r="I26" i="5"/>
  <c r="H55" i="5"/>
  <c r="I55" i="5"/>
  <c r="E55" i="5"/>
  <c r="E21" i="5"/>
  <c r="H21" i="5"/>
  <c r="I21" i="5"/>
  <c r="E51" i="5"/>
  <c r="H51" i="5"/>
  <c r="I51" i="5"/>
  <c r="E16" i="5"/>
  <c r="H16" i="5"/>
  <c r="I16" i="5"/>
  <c r="H50" i="5"/>
  <c r="I50" i="5"/>
  <c r="E50" i="5"/>
  <c r="E10" i="5"/>
  <c r="H10" i="5"/>
  <c r="I10" i="5"/>
  <c r="E48" i="5"/>
  <c r="H48" i="5"/>
  <c r="I48" i="5"/>
  <c r="E43" i="5"/>
  <c r="H43" i="5"/>
  <c r="I43" i="5"/>
  <c r="E67" i="5"/>
  <c r="H67" i="5"/>
  <c r="I67" i="5"/>
  <c r="E24" i="5"/>
  <c r="H24" i="5"/>
  <c r="I24" i="5"/>
  <c r="H27" i="5"/>
  <c r="I27" i="5"/>
  <c r="E27" i="5"/>
  <c r="H23" i="5"/>
  <c r="I23" i="5"/>
  <c r="E23" i="5"/>
  <c r="H59" i="5"/>
  <c r="I59" i="5"/>
  <c r="E59" i="5"/>
  <c r="H3" i="5"/>
  <c r="I3" i="5"/>
  <c r="E3" i="5"/>
  <c r="H15" i="5"/>
  <c r="I15" i="5"/>
  <c r="E15" i="5"/>
  <c r="E46" i="5"/>
  <c r="H46" i="5"/>
  <c r="I46" i="5"/>
  <c r="E14" i="5"/>
  <c r="H14" i="5"/>
  <c r="I14" i="5"/>
  <c r="H65" i="5"/>
  <c r="I65" i="5"/>
  <c r="E65" i="5"/>
  <c r="E2" i="5"/>
  <c r="H2" i="5"/>
  <c r="I2" i="5"/>
</calcChain>
</file>

<file path=xl/sharedStrings.xml><?xml version="1.0" encoding="utf-8"?>
<sst xmlns="http://schemas.openxmlformats.org/spreadsheetml/2006/main" count="428" uniqueCount="106">
  <si>
    <t>JEFFERSON</t>
  </si>
  <si>
    <t>LAFAYETTE</t>
  </si>
  <si>
    <t>FRANKLIN</t>
  </si>
  <si>
    <t>LIBERTY</t>
  </si>
  <si>
    <t>GLADES</t>
  </si>
  <si>
    <t>HAMILTON</t>
  </si>
  <si>
    <t>GULF</t>
  </si>
  <si>
    <t>DIXIE</t>
  </si>
  <si>
    <t>CALHOUN</t>
  </si>
  <si>
    <t>UNION</t>
  </si>
  <si>
    <t>MADISON</t>
  </si>
  <si>
    <t>GILCHRIST</t>
  </si>
  <si>
    <t>TAYLOR</t>
  </si>
  <si>
    <t>BRADFORD</t>
  </si>
  <si>
    <t>HOLMES</t>
  </si>
  <si>
    <t>WASHINGTON</t>
  </si>
  <si>
    <t>BAKER</t>
  </si>
  <si>
    <t>DESOTO</t>
  </si>
  <si>
    <t>WAKULLA</t>
  </si>
  <si>
    <t>HARDEE</t>
  </si>
  <si>
    <t>LEVY</t>
  </si>
  <si>
    <t>GADSDEN</t>
  </si>
  <si>
    <t>SUWANNEE</t>
  </si>
  <si>
    <t>OKEECHOBEE</t>
  </si>
  <si>
    <t>JACKSON</t>
  </si>
  <si>
    <t>HENDRY</t>
  </si>
  <si>
    <t>MONROE</t>
  </si>
  <si>
    <t>SUMTER</t>
  </si>
  <si>
    <t>WALTON</t>
  </si>
  <si>
    <t>COLUMBIA</t>
  </si>
  <si>
    <t>PUTNAM</t>
  </si>
  <si>
    <t>NASSAU</t>
  </si>
  <si>
    <t>HIGHLANDS</t>
  </si>
  <si>
    <t>FLAGLER</t>
  </si>
  <si>
    <t>CITRUS</t>
  </si>
  <si>
    <t>CHARLOTTE</t>
  </si>
  <si>
    <t>INDIAN RIVER</t>
  </si>
  <si>
    <t>MARTIN</t>
  </si>
  <si>
    <t>HERNANDO</t>
  </si>
  <si>
    <t>SANTA ROSA</t>
  </si>
  <si>
    <t>BAY</t>
  </si>
  <si>
    <t>ALACHUA</t>
  </si>
  <si>
    <t>OKALOOSA</t>
  </si>
  <si>
    <t>LEON</t>
  </si>
  <si>
    <t>ST. JOHNS</t>
  </si>
  <si>
    <t>CLAY</t>
  </si>
  <si>
    <t>ST. LUCIE</t>
  </si>
  <si>
    <t>ESCAMBIA</t>
  </si>
  <si>
    <t>LAKE</t>
  </si>
  <si>
    <t>SARASOTA</t>
  </si>
  <si>
    <t>MARION</t>
  </si>
  <si>
    <t>COLLIER</t>
  </si>
  <si>
    <t>MANATEE</t>
  </si>
  <si>
    <t>OSCEOLA</t>
  </si>
  <si>
    <t>VOLUSIA</t>
  </si>
  <si>
    <t>SEMINOLE</t>
  </si>
  <si>
    <t>PASCO</t>
  </si>
  <si>
    <t>BREVARD</t>
  </si>
  <si>
    <t>LEE</t>
  </si>
  <si>
    <t>POLK</t>
  </si>
  <si>
    <t>PINELLAS</t>
  </si>
  <si>
    <t>DUVAL</t>
  </si>
  <si>
    <t>PALM BEACH</t>
  </si>
  <si>
    <t>ORANGE</t>
  </si>
  <si>
    <t>HILLSBOROUGH</t>
  </si>
  <si>
    <t>BROWARD</t>
  </si>
  <si>
    <t>DADE</t>
  </si>
  <si>
    <t>2015 Population</t>
  </si>
  <si>
    <t>Old Dues/Student</t>
  </si>
  <si>
    <t>15-16  Enrollment</t>
  </si>
  <si>
    <t>Old Dues</t>
  </si>
  <si>
    <t>District</t>
  </si>
  <si>
    <t>Total Ability to Pay:</t>
  </si>
  <si>
    <t>Ability to Pay (A)</t>
  </si>
  <si>
    <t>J (intermediate index)</t>
  </si>
  <si>
    <t>#</t>
  </si>
  <si>
    <t xml:space="preserve">n = </t>
  </si>
  <si>
    <t>[Increase n to put more weight onto enrollment]</t>
  </si>
  <si>
    <t>[Default = 2]</t>
  </si>
  <si>
    <t>I = ln(J)</t>
  </si>
  <si>
    <t>An intermediary index to calculate I</t>
  </si>
  <si>
    <t>Used to calculate budget</t>
  </si>
  <si>
    <t>Formula</t>
  </si>
  <si>
    <t>Definition</t>
  </si>
  <si>
    <t>Customize</t>
  </si>
  <si>
    <t>I (final index)</t>
  </si>
  <si>
    <t>New Dues</t>
  </si>
  <si>
    <t>Total Index:</t>
  </si>
  <si>
    <t>Proportion of A (PA)</t>
  </si>
  <si>
    <t>J = (Enrollment^n)*PA</t>
  </si>
  <si>
    <t>Proportion of I (PI)</t>
  </si>
  <si>
    <t>Total Proportion (PA)</t>
  </si>
  <si>
    <t xml:space="preserve">Total Proportion (PI) </t>
  </si>
  <si>
    <t>Dues = (Total Budget)*PI</t>
  </si>
  <si>
    <t>Final Dues</t>
  </si>
  <si>
    <t>Change</t>
  </si>
  <si>
    <t>New Dues/Student</t>
  </si>
  <si>
    <t xml:space="preserve"> </t>
  </si>
  <si>
    <t>Total Funding</t>
  </si>
  <si>
    <t>Operating Budget</t>
  </si>
  <si>
    <t>Recognition</t>
  </si>
  <si>
    <t>Operating Budget = Total Funding - Recognition</t>
  </si>
  <si>
    <t>Ability to Pay = Operating Budget/Enrollment</t>
  </si>
  <si>
    <t>Education wealth for the district</t>
  </si>
  <si>
    <t>Weighted education wealth by enrollment</t>
  </si>
  <si>
    <t xml:space="preserve">Total Budget ($)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</si>
</sst>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00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6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14" xfId="0" applyBorder="1" applyAlignment="1">
      <alignment horizontal="right"/>
    </xf>
    <xf numFmtId="4" fontId="0" fillId="0" borderId="14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43" fontId="3" fillId="0" borderId="13" xfId="1" applyFont="1" applyBorder="1" applyAlignment="1">
      <alignment horizontal="right"/>
    </xf>
    <xf numFmtId="43" fontId="4" fillId="0" borderId="13" xfId="1" applyFont="1" applyBorder="1" applyAlignment="1">
      <alignment horizontal="right"/>
    </xf>
    <xf numFmtId="43" fontId="4" fillId="0" borderId="12" xfId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0" fillId="0" borderId="7" xfId="0" applyNumberForma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9" fontId="0" fillId="0" borderId="13" xfId="2" applyFont="1" applyBorder="1" applyAlignment="1">
      <alignment horizontal="right"/>
    </xf>
    <xf numFmtId="9" fontId="0" fillId="0" borderId="12" xfId="2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164" fontId="3" fillId="0" borderId="5" xfId="0" applyNumberFormat="1" applyFont="1" applyBorder="1" applyAlignment="1">
      <alignment horizontal="right"/>
    </xf>
    <xf numFmtId="8" fontId="3" fillId="0" borderId="0" xfId="0" applyNumberFormat="1" applyFont="1" applyAlignment="1">
      <alignment horizontal="right"/>
    </xf>
    <xf numFmtId="8" fontId="3" fillId="0" borderId="11" xfId="0" applyNumberFormat="1" applyFont="1" applyBorder="1" applyAlignment="1">
      <alignment horizontal="right"/>
    </xf>
    <xf numFmtId="8" fontId="0" fillId="0" borderId="9" xfId="0" applyNumberFormat="1" applyBorder="1" applyAlignment="1">
      <alignment horizontal="right"/>
    </xf>
    <xf numFmtId="8" fontId="3" fillId="0" borderId="0" xfId="0" applyNumberFormat="1" applyFont="1" applyBorder="1" applyAlignment="1">
      <alignment horizontal="right"/>
    </xf>
    <xf numFmtId="8" fontId="0" fillId="0" borderId="6" xfId="0" applyNumberFormat="1" applyBorder="1" applyAlignment="1">
      <alignment horizontal="right"/>
    </xf>
    <xf numFmtId="8" fontId="0" fillId="0" borderId="0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166" fontId="0" fillId="0" borderId="14" xfId="1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2" fontId="0" fillId="0" borderId="2" xfId="3" applyNumberFormat="1" applyFont="1" applyBorder="1" applyAlignment="1">
      <alignment horizontal="left"/>
    </xf>
    <xf numFmtId="2" fontId="0" fillId="0" borderId="3" xfId="3" applyNumberFormat="1" applyFont="1" applyBorder="1" applyAlignment="1">
      <alignment horizontal="left"/>
    </xf>
    <xf numFmtId="2" fontId="0" fillId="0" borderId="4" xfId="3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4" fontId="0" fillId="0" borderId="7" xfId="0" applyNumberFormat="1" applyBorder="1" applyAlignment="1">
      <alignment horizontal="right"/>
    </xf>
    <xf numFmtId="166" fontId="0" fillId="0" borderId="11" xfId="1" applyNumberFormat="1" applyFont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7" xfId="1" applyNumberFormat="1" applyFont="1" applyBorder="1" applyAlignment="1">
      <alignment horizontal="right"/>
    </xf>
  </cellXfs>
  <cellStyles count="8">
    <cellStyle name="Comma" xfId="1" builtinId="3"/>
    <cellStyle name="Currency" xfId="3" builtinId="4"/>
    <cellStyle name="Followed Hyperlink" xfId="5" builtinId="9" hidden="1"/>
    <cellStyle name="Followed Hyperlink" xfId="7" builtinId="9" hidden="1"/>
    <cellStyle name="Hyperlink" xfId="4" builtinId="8" hidden="1"/>
    <cellStyle name="Hyperlink" xfId="6" builtinId="8" hidden="1"/>
    <cellStyle name="Normal" xfId="0" builtinId="0"/>
    <cellStyle name="Percent" xfId="2" builtinId="5"/>
  </cellStyles>
  <dxfs count="16"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abSelected="1" zoomScale="80" zoomScaleNormal="80" zoomScalePageLayoutView="80" workbookViewId="0">
      <selection activeCell="N4" sqref="N4"/>
    </sheetView>
  </sheetViews>
  <sheetFormatPr baseColWidth="10" defaultColWidth="8.83203125" defaultRowHeight="15" x14ac:dyDescent="0.2"/>
  <cols>
    <col min="1" max="1" width="3.6640625" style="11" customWidth="1"/>
    <col min="2" max="2" width="14.1640625" style="1" customWidth="1"/>
    <col min="3" max="3" width="8.83203125" style="10" customWidth="1"/>
    <col min="4" max="4" width="9.83203125" style="3" customWidth="1"/>
    <col min="5" max="5" width="7.5" style="11" customWidth="1"/>
    <col min="6" max="6" width="16" style="15" customWidth="1"/>
    <col min="7" max="7" width="16" style="1" customWidth="1"/>
    <col min="8" max="8" width="16.83203125" style="3" customWidth="1"/>
    <col min="9" max="9" width="7.33203125" style="11" customWidth="1"/>
    <col min="10" max="12" width="14.33203125" style="15" customWidth="1"/>
    <col min="13" max="13" width="18.33203125" style="15" customWidth="1"/>
    <col min="14" max="14" width="16.83203125" style="22" customWidth="1"/>
    <col min="15" max="15" width="19.33203125" style="25" customWidth="1"/>
    <col min="16" max="16" width="19.83203125" style="27" customWidth="1"/>
    <col min="17" max="17" width="12.83203125" style="3" customWidth="1"/>
    <col min="18" max="18" width="20.1640625" style="27" customWidth="1"/>
    <col min="19" max="20" width="8.83203125" style="1"/>
    <col min="21" max="21" width="31" style="1" customWidth="1"/>
    <col min="22" max="23" width="8.83203125" style="1"/>
    <col min="24" max="24" width="4.1640625" style="1" customWidth="1"/>
    <col min="25" max="25" width="21" style="1" customWidth="1"/>
    <col min="26" max="16384" width="8.83203125" style="1"/>
  </cols>
  <sheetData>
    <row r="1" spans="1:25" x14ac:dyDescent="0.2">
      <c r="A1" s="19" t="s">
        <v>75</v>
      </c>
      <c r="B1" s="19" t="s">
        <v>71</v>
      </c>
      <c r="C1" s="18" t="s">
        <v>70</v>
      </c>
      <c r="D1" s="20" t="s">
        <v>86</v>
      </c>
      <c r="E1" s="19" t="s">
        <v>95</v>
      </c>
      <c r="F1" s="6" t="s">
        <v>69</v>
      </c>
      <c r="G1" s="18" t="s">
        <v>68</v>
      </c>
      <c r="H1" s="20" t="s">
        <v>96</v>
      </c>
      <c r="I1" s="19" t="s">
        <v>95</v>
      </c>
      <c r="J1" s="6" t="s">
        <v>67</v>
      </c>
      <c r="K1" s="56" t="s">
        <v>98</v>
      </c>
      <c r="L1" s="56" t="s">
        <v>100</v>
      </c>
      <c r="M1" s="6" t="s">
        <v>99</v>
      </c>
      <c r="N1" s="24" t="s">
        <v>73</v>
      </c>
      <c r="O1" s="29" t="s">
        <v>88</v>
      </c>
      <c r="P1" s="30" t="s">
        <v>74</v>
      </c>
      <c r="Q1" s="20" t="s">
        <v>85</v>
      </c>
      <c r="R1" s="30" t="s">
        <v>90</v>
      </c>
      <c r="S1" s="7"/>
      <c r="T1" s="81" t="s">
        <v>82</v>
      </c>
      <c r="U1" s="82"/>
      <c r="V1" s="83" t="s">
        <v>83</v>
      </c>
      <c r="W1" s="83"/>
      <c r="X1" s="83"/>
      <c r="Y1" s="84"/>
    </row>
    <row r="2" spans="1:25" x14ac:dyDescent="0.2">
      <c r="A2" s="11">
        <v>1</v>
      </c>
      <c r="B2" s="1" t="s">
        <v>41</v>
      </c>
      <c r="C2" s="10">
        <v>21766</v>
      </c>
      <c r="D2" s="43">
        <f>$V$11*R2</f>
        <v>16414.694705919959</v>
      </c>
      <c r="E2" s="41">
        <f>(D2-C2)/C2</f>
        <v>-0.24585616530736198</v>
      </c>
      <c r="F2" s="16">
        <v>28337.33</v>
      </c>
      <c r="G2" s="2">
        <v>0.77</v>
      </c>
      <c r="H2" s="45">
        <f>D2/F2</f>
        <v>0.57926045629281087</v>
      </c>
      <c r="I2" s="41">
        <f>(H2-G2)/G2</f>
        <v>-0.24771369312621966</v>
      </c>
      <c r="J2" s="17">
        <v>254893</v>
      </c>
      <c r="K2" s="17">
        <v>197543472</v>
      </c>
      <c r="L2" s="17">
        <v>1985296</v>
      </c>
      <c r="M2" s="17">
        <f>K2-L2</f>
        <v>195558176</v>
      </c>
      <c r="N2" s="22">
        <f>M2/J2</f>
        <v>767.21673800378983</v>
      </c>
      <c r="O2" s="26">
        <f>N2/$N$70</f>
        <v>1.1769206827187453E-2</v>
      </c>
      <c r="P2" s="28">
        <f>(F2^$V$10)*O2</f>
        <v>9450723.3547386192</v>
      </c>
      <c r="Q2" s="14">
        <f>LN(P2)</f>
        <v>16.061601842015456</v>
      </c>
      <c r="R2" s="38">
        <f>Q2/$Q$70</f>
        <v>1.6077076107659117E-2</v>
      </c>
      <c r="S2" s="8"/>
      <c r="T2" s="73" t="s">
        <v>101</v>
      </c>
      <c r="U2" s="74"/>
      <c r="V2" s="75" t="s">
        <v>103</v>
      </c>
      <c r="W2" s="76"/>
      <c r="X2" s="76"/>
      <c r="Y2" s="77"/>
    </row>
    <row r="3" spans="1:25" x14ac:dyDescent="0.2">
      <c r="A3" s="11">
        <v>2</v>
      </c>
      <c r="B3" s="1" t="s">
        <v>16</v>
      </c>
      <c r="C3" s="10">
        <v>9964</v>
      </c>
      <c r="D3" s="43">
        <f>$V$11*R3</f>
        <v>13297.61340112689</v>
      </c>
      <c r="E3" s="41">
        <f>(D3-C3)/C3</f>
        <v>0.33456577690956341</v>
      </c>
      <c r="F3" s="16">
        <v>4838.54</v>
      </c>
      <c r="G3" s="2">
        <v>2.06</v>
      </c>
      <c r="H3" s="45">
        <f>D3/F3</f>
        <v>2.748269808894189</v>
      </c>
      <c r="I3" s="41">
        <f>(H3-G3)/G3</f>
        <v>0.33411155771562573</v>
      </c>
      <c r="J3" s="17">
        <v>27017</v>
      </c>
      <c r="K3" s="17">
        <v>33984512</v>
      </c>
      <c r="L3" s="17">
        <v>315298</v>
      </c>
      <c r="M3" s="17">
        <f>K3-L3</f>
        <v>33669214</v>
      </c>
      <c r="N3" s="22">
        <f>M3/J3</f>
        <v>1246.2232668319946</v>
      </c>
      <c r="O3" s="26">
        <f>N3/$N$70</f>
        <v>1.9117230703752593E-2</v>
      </c>
      <c r="P3" s="28">
        <f>(F3^$V$10)*O3</f>
        <v>447562.46032602573</v>
      </c>
      <c r="Q3" s="14">
        <f>LN(P3)</f>
        <v>13.011571383104746</v>
      </c>
      <c r="R3" s="38">
        <f>Q3/$Q$70</f>
        <v>1.3024107150956797E-2</v>
      </c>
      <c r="T3" s="73" t="s">
        <v>102</v>
      </c>
      <c r="U3" s="68"/>
      <c r="V3" s="75" t="s">
        <v>104</v>
      </c>
      <c r="W3" s="85"/>
      <c r="X3" s="85"/>
      <c r="Y3" s="86"/>
    </row>
    <row r="4" spans="1:25" x14ac:dyDescent="0.2">
      <c r="A4" s="11">
        <v>3</v>
      </c>
      <c r="B4" s="1" t="s">
        <v>40</v>
      </c>
      <c r="C4" s="10">
        <v>21766</v>
      </c>
      <c r="D4" s="43">
        <f>$V$11*R4</f>
        <v>16693.381965631026</v>
      </c>
      <c r="E4" s="41">
        <f>(D4-C4)/C4</f>
        <v>-0.2330523768431946</v>
      </c>
      <c r="F4" s="16">
        <v>27117.61</v>
      </c>
      <c r="G4" s="2">
        <v>0.8</v>
      </c>
      <c r="H4" s="45">
        <f>D4/F4</f>
        <v>0.61559193327254969</v>
      </c>
      <c r="I4" s="41">
        <f>(H4-G4)/G4</f>
        <v>-0.23051008340931295</v>
      </c>
      <c r="J4" s="17">
        <v>173310</v>
      </c>
      <c r="K4" s="17">
        <v>192580686</v>
      </c>
      <c r="L4" s="17">
        <v>1865373</v>
      </c>
      <c r="M4" s="17">
        <f>K4-L4</f>
        <v>190715313</v>
      </c>
      <c r="N4" s="22">
        <f>M4/J4</f>
        <v>1100.4287865674225</v>
      </c>
      <c r="O4" s="26">
        <f>N4/$N$70</f>
        <v>1.6880723980814583E-2</v>
      </c>
      <c r="P4" s="28">
        <f>(F4^$V$10)*O4</f>
        <v>12413489.743238976</v>
      </c>
      <c r="Q4" s="14">
        <f>LN(P4)</f>
        <v>16.334294321779165</v>
      </c>
      <c r="R4" s="38">
        <f>Q4/$Q$70</f>
        <v>1.6350031308159672E-2</v>
      </c>
      <c r="T4" s="73" t="s">
        <v>89</v>
      </c>
      <c r="U4" s="74"/>
      <c r="V4" s="75" t="s">
        <v>80</v>
      </c>
      <c r="W4" s="76"/>
      <c r="X4" s="76"/>
      <c r="Y4" s="77"/>
    </row>
    <row r="5" spans="1:25" x14ac:dyDescent="0.2">
      <c r="A5" s="11">
        <v>4</v>
      </c>
      <c r="B5" s="1" t="s">
        <v>13</v>
      </c>
      <c r="C5" s="10">
        <v>10375</v>
      </c>
      <c r="D5" s="43">
        <f>$V$11*R5</f>
        <v>11970.439535304648</v>
      </c>
      <c r="E5" s="41">
        <f>(D5-C5)/C5</f>
        <v>0.15377730460767686</v>
      </c>
      <c r="F5" s="16">
        <v>3094.54</v>
      </c>
      <c r="G5" s="2">
        <v>3.35</v>
      </c>
      <c r="H5" s="45">
        <f>D5/F5</f>
        <v>3.868245211018325</v>
      </c>
      <c r="I5" s="41">
        <f>(H5-G5)/G5</f>
        <v>0.15470006299054473</v>
      </c>
      <c r="J5" s="17">
        <v>27310</v>
      </c>
      <c r="K5" s="17">
        <v>22779513</v>
      </c>
      <c r="L5" s="17">
        <v>72071</v>
      </c>
      <c r="M5" s="17">
        <f>K5-L5</f>
        <v>22707442</v>
      </c>
      <c r="N5" s="22">
        <f>M5/J5</f>
        <v>831.46986451849136</v>
      </c>
      <c r="O5" s="26">
        <f>N5/$N$70</f>
        <v>1.2754858335798347E-2</v>
      </c>
      <c r="P5" s="28">
        <f>(F5^$V$10)*O5</f>
        <v>122142.79138537342</v>
      </c>
      <c r="Q5" s="14">
        <f>LN(P5)</f>
        <v>11.712946060498075</v>
      </c>
      <c r="R5" s="38">
        <f>Q5/$Q$70</f>
        <v>1.1724230690797892E-2</v>
      </c>
      <c r="T5" s="73" t="s">
        <v>79</v>
      </c>
      <c r="U5" s="74"/>
      <c r="V5" s="78" t="s">
        <v>81</v>
      </c>
      <c r="W5" s="79"/>
      <c r="X5" s="79"/>
      <c r="Y5" s="80"/>
    </row>
    <row r="6" spans="1:25" x14ac:dyDescent="0.2">
      <c r="A6" s="11">
        <v>5</v>
      </c>
      <c r="B6" s="1" t="s">
        <v>57</v>
      </c>
      <c r="C6" s="10">
        <v>21766</v>
      </c>
      <c r="D6" s="43">
        <f>$V$11*R6</f>
        <v>18483.326020107022</v>
      </c>
      <c r="E6" s="41">
        <f>(D6-C6)/C6</f>
        <v>-0.15081659376518319</v>
      </c>
      <c r="F6" s="16">
        <v>71673.919999999998</v>
      </c>
      <c r="G6" s="2">
        <v>0.3</v>
      </c>
      <c r="H6" s="45">
        <f>D6/F6</f>
        <v>0.25788077476587051</v>
      </c>
      <c r="I6" s="41">
        <f>(H6-G6)/G6</f>
        <v>-0.14039741744709827</v>
      </c>
      <c r="J6" s="17">
        <v>561714</v>
      </c>
      <c r="K6" s="17">
        <v>514016009</v>
      </c>
      <c r="L6" s="17">
        <v>4099770</v>
      </c>
      <c r="M6" s="17">
        <f>K6-L6</f>
        <v>509916239</v>
      </c>
      <c r="N6" s="22">
        <f>M6/J6</f>
        <v>907.78623819238976</v>
      </c>
      <c r="O6" s="26">
        <f>N6/$N$70</f>
        <v>1.3925561660658026E-2</v>
      </c>
      <c r="P6" s="28">
        <f>(F6^$V$10)*O6</f>
        <v>71537710.33922042</v>
      </c>
      <c r="Q6" s="14">
        <f>LN(P6)</f>
        <v>18.085735285960354</v>
      </c>
      <c r="R6" s="38">
        <f>Q6/$Q$70</f>
        <v>1.8103159667097964E-2</v>
      </c>
      <c r="T6" s="73" t="s">
        <v>93</v>
      </c>
      <c r="U6" s="74"/>
      <c r="V6" s="75" t="s">
        <v>94</v>
      </c>
      <c r="W6" s="76"/>
      <c r="X6" s="76"/>
      <c r="Y6" s="77"/>
    </row>
    <row r="7" spans="1:25" x14ac:dyDescent="0.2">
      <c r="A7" s="11">
        <v>6</v>
      </c>
      <c r="B7" s="1" t="s">
        <v>65</v>
      </c>
      <c r="C7" s="10">
        <v>22718</v>
      </c>
      <c r="D7" s="43">
        <f>$V$11*R7</f>
        <v>21302.909551292403</v>
      </c>
      <c r="E7" s="41">
        <f>(D7-C7)/C7</f>
        <v>-6.2289393815811112E-2</v>
      </c>
      <c r="F7" s="16">
        <v>267733.74</v>
      </c>
      <c r="G7" s="50">
        <v>0.08</v>
      </c>
      <c r="H7" s="48">
        <f>D7/F7</f>
        <v>7.9567519399282305E-2</v>
      </c>
      <c r="I7" s="41">
        <f>(H7-G7)/G7</f>
        <v>-5.4060075089712098E-3</v>
      </c>
      <c r="J7" s="17">
        <v>1827367</v>
      </c>
      <c r="K7" s="17">
        <v>1888599165</v>
      </c>
      <c r="L7" s="17">
        <v>12246525</v>
      </c>
      <c r="M7" s="17">
        <f>K7-L7</f>
        <v>1876352640</v>
      </c>
      <c r="N7" s="22">
        <f>M7/J7</f>
        <v>1026.8066786803088</v>
      </c>
      <c r="O7" s="26">
        <f>N7/$N$70</f>
        <v>1.5751351051554181E-2</v>
      </c>
      <c r="P7" s="28">
        <f>(F7^$V$10)*O7</f>
        <v>1129078194.873405</v>
      </c>
      <c r="Q7" s="14">
        <f>LN(P7)</f>
        <v>20.844667380010861</v>
      </c>
      <c r="R7" s="38">
        <f>Q7/$Q$70</f>
        <v>2.0864749805379435E-2</v>
      </c>
    </row>
    <row r="8" spans="1:25" x14ac:dyDescent="0.2">
      <c r="A8" s="11">
        <v>7</v>
      </c>
      <c r="B8" s="1" t="s">
        <v>8</v>
      </c>
      <c r="C8" s="10">
        <v>8524</v>
      </c>
      <c r="D8" s="43">
        <f>$V$11*R8</f>
        <v>11561.952533339179</v>
      </c>
      <c r="E8" s="41">
        <f>(D8-C8)/C8</f>
        <v>0.35639987486381736</v>
      </c>
      <c r="F8" s="16">
        <v>2178.4</v>
      </c>
      <c r="G8" s="2">
        <v>3.91</v>
      </c>
      <c r="H8" s="45">
        <f>D8/F8</f>
        <v>5.3075433957671585</v>
      </c>
      <c r="I8" s="41">
        <f>(H8-G8)/G8</f>
        <v>0.35742797845707375</v>
      </c>
      <c r="J8" s="17">
        <v>14549</v>
      </c>
      <c r="K8" s="17">
        <v>16552851</v>
      </c>
      <c r="L8" s="17">
        <v>184345</v>
      </c>
      <c r="M8" s="17">
        <f>K8-L8</f>
        <v>16368506</v>
      </c>
      <c r="N8" s="22">
        <f>M8/J8</f>
        <v>1125.060553989965</v>
      </c>
      <c r="O8" s="26">
        <f>N8/$N$70</f>
        <v>1.7258578569948491E-2</v>
      </c>
      <c r="P8" s="28">
        <f>(F8^$V$10)*O8</f>
        <v>81899.317133680393</v>
      </c>
      <c r="Q8" s="14">
        <f>LN(P8)</f>
        <v>11.313245932000301</v>
      </c>
      <c r="R8" s="38">
        <f>Q8/$Q$70</f>
        <v>1.1324145478294984E-2</v>
      </c>
    </row>
    <row r="9" spans="1:25" x14ac:dyDescent="0.2">
      <c r="A9" s="11">
        <v>8</v>
      </c>
      <c r="B9" s="1" t="s">
        <v>35</v>
      </c>
      <c r="C9" s="10">
        <v>14201</v>
      </c>
      <c r="D9" s="43">
        <f>$V$11*R9</f>
        <v>15059.0890643822</v>
      </c>
      <c r="E9" s="41">
        <f>(D9-C9)/C9</f>
        <v>6.0424552100711244E-2</v>
      </c>
      <c r="F9" s="16">
        <v>15616.89</v>
      </c>
      <c r="G9" s="2">
        <v>0.91</v>
      </c>
      <c r="H9" s="45">
        <f>D9/F9</f>
        <v>0.96428220115414787</v>
      </c>
      <c r="I9" s="41">
        <f>(H9-G9)/G9</f>
        <v>5.9650770499063553E-2</v>
      </c>
      <c r="J9" s="17">
        <v>167141</v>
      </c>
      <c r="K9" s="17">
        <v>112828111</v>
      </c>
      <c r="L9" s="17">
        <v>765212</v>
      </c>
      <c r="M9" s="17">
        <f>K9-L9</f>
        <v>112062899</v>
      </c>
      <c r="N9" s="22">
        <f>M9/J9</f>
        <v>670.46923854709496</v>
      </c>
      <c r="O9" s="26">
        <f>N9/$N$70</f>
        <v>1.0285087314777359E-2</v>
      </c>
      <c r="P9" s="28">
        <f>(F9^$V$10)*O9</f>
        <v>2508401.6948647681</v>
      </c>
      <c r="Q9" s="14">
        <f>LN(P9)</f>
        <v>14.735156333326412</v>
      </c>
      <c r="R9" s="38">
        <f>Q9/$Q$70</f>
        <v>1.4749352658552596E-2</v>
      </c>
      <c r="T9" s="61" t="s">
        <v>84</v>
      </c>
      <c r="U9" s="62"/>
      <c r="V9" s="62"/>
      <c r="W9" s="62"/>
      <c r="X9" s="62"/>
      <c r="Y9" s="63"/>
    </row>
    <row r="10" spans="1:25" x14ac:dyDescent="0.2">
      <c r="A10" s="11">
        <v>9</v>
      </c>
      <c r="B10" s="1" t="s">
        <v>34</v>
      </c>
      <c r="C10" s="10">
        <v>14778</v>
      </c>
      <c r="D10" s="43">
        <f>$V$11*R10</f>
        <v>15048.256250287561</v>
      </c>
      <c r="E10" s="41">
        <f>(D10-C10)/C10</f>
        <v>1.8287741933114141E-2</v>
      </c>
      <c r="F10" s="16">
        <v>14890.05</v>
      </c>
      <c r="G10" s="2">
        <v>0.99</v>
      </c>
      <c r="H10" s="45">
        <f>D10/F10</f>
        <v>1.0106249643411245</v>
      </c>
      <c r="I10" s="41">
        <f>(H10-G10)/G10</f>
        <v>2.0833297314267158E-2</v>
      </c>
      <c r="J10" s="17">
        <v>141501</v>
      </c>
      <c r="K10" s="17">
        <v>104149476</v>
      </c>
      <c r="L10" s="17">
        <v>889570</v>
      </c>
      <c r="M10" s="17">
        <f>K10-L10</f>
        <v>103259906</v>
      </c>
      <c r="N10" s="22">
        <f>M10/J10</f>
        <v>729.74682864432054</v>
      </c>
      <c r="O10" s="26">
        <f>N10/$N$70</f>
        <v>1.1194413432826728E-2</v>
      </c>
      <c r="P10" s="28">
        <f>(F10^$V$10)*O10</f>
        <v>2481953.5789698097</v>
      </c>
      <c r="Q10" s="14">
        <f>LN(P10)</f>
        <v>14.724556541497574</v>
      </c>
      <c r="R10" s="38">
        <f>Q10/$Q$70</f>
        <v>1.4738742654542175E-2</v>
      </c>
      <c r="T10" s="64" t="s">
        <v>76</v>
      </c>
      <c r="U10" s="65"/>
      <c r="V10" s="66">
        <v>2</v>
      </c>
      <c r="W10" s="67"/>
      <c r="X10" s="67"/>
      <c r="Y10" s="68"/>
    </row>
    <row r="11" spans="1:25" x14ac:dyDescent="0.2">
      <c r="A11" s="11">
        <v>10</v>
      </c>
      <c r="B11" s="1" t="s">
        <v>45</v>
      </c>
      <c r="C11" s="10">
        <v>20096</v>
      </c>
      <c r="D11" s="43">
        <f>$V$11*R11</f>
        <v>17443.062441707993</v>
      </c>
      <c r="E11" s="41">
        <f>(D11-C11)/C11</f>
        <v>-0.13201321448507203</v>
      </c>
      <c r="F11" s="16">
        <v>36628.21</v>
      </c>
      <c r="G11" s="2">
        <v>0.55000000000000004</v>
      </c>
      <c r="H11" s="45">
        <f>D11/F11</f>
        <v>0.47621935228906881</v>
      </c>
      <c r="I11" s="41">
        <f>(H11-G11)/G11</f>
        <v>-0.13414663220169315</v>
      </c>
      <c r="J11" s="17">
        <v>201277</v>
      </c>
      <c r="K11" s="17">
        <v>254936376</v>
      </c>
      <c r="L11" s="17">
        <v>2119481</v>
      </c>
      <c r="M11" s="17">
        <f>K11-L11</f>
        <v>252816895</v>
      </c>
      <c r="N11" s="22">
        <f>M11/J11</f>
        <v>1256.0645031474039</v>
      </c>
      <c r="O11" s="26">
        <f>N11/$N$70</f>
        <v>1.9268196578053825E-2</v>
      </c>
      <c r="P11" s="28">
        <f>(F11^$V$10)*O11</f>
        <v>25850709.028231796</v>
      </c>
      <c r="Q11" s="14">
        <f>LN(P11)</f>
        <v>17.067848587100848</v>
      </c>
      <c r="R11" s="38">
        <f>Q11/$Q$70</f>
        <v>1.7084292303337897E-2</v>
      </c>
      <c r="T11" s="64" t="s">
        <v>105</v>
      </c>
      <c r="U11" s="69"/>
      <c r="V11" s="70">
        <v>1021000</v>
      </c>
      <c r="W11" s="71"/>
      <c r="X11" s="71"/>
      <c r="Y11" s="72"/>
    </row>
    <row r="12" spans="1:25" x14ac:dyDescent="0.2">
      <c r="A12" s="11">
        <v>11</v>
      </c>
      <c r="B12" s="1" t="s">
        <v>51</v>
      </c>
      <c r="C12" s="10">
        <v>20869</v>
      </c>
      <c r="D12" s="43">
        <f>$V$11*R12</f>
        <v>17696.643433818455</v>
      </c>
      <c r="E12" s="41">
        <f>(D12-C12)/C12</f>
        <v>-0.15201286914473836</v>
      </c>
      <c r="F12" s="16">
        <v>45341.599999999999</v>
      </c>
      <c r="G12" s="2">
        <v>0.46</v>
      </c>
      <c r="H12" s="45">
        <f>D12/F12</f>
        <v>0.39029596295275104</v>
      </c>
      <c r="I12" s="41">
        <f>(H12-G12)/G12</f>
        <v>-0.15153051532010647</v>
      </c>
      <c r="J12" s="17">
        <v>343802</v>
      </c>
      <c r="K12" s="17">
        <v>363526247</v>
      </c>
      <c r="L12" s="17">
        <v>2351050</v>
      </c>
      <c r="M12" s="17">
        <f>K12-L12</f>
        <v>361175197</v>
      </c>
      <c r="N12" s="22">
        <f>M12/J12</f>
        <v>1050.5325652555832</v>
      </c>
      <c r="O12" s="26">
        <f>N12/$N$70</f>
        <v>1.6115309307977693E-2</v>
      </c>
      <c r="P12" s="28">
        <f>(F12^$V$10)*O12</f>
        <v>33130830.922487017</v>
      </c>
      <c r="Q12" s="14">
        <f>LN(P12)</f>
        <v>17.315974854628241</v>
      </c>
      <c r="R12" s="38">
        <f>Q12/$Q$70</f>
        <v>1.733265762372033E-2</v>
      </c>
      <c r="T12" s="58" t="s">
        <v>77</v>
      </c>
      <c r="U12" s="59"/>
      <c r="V12" s="59"/>
      <c r="W12" s="59"/>
      <c r="X12" s="59"/>
      <c r="Y12" s="60"/>
    </row>
    <row r="13" spans="1:25" x14ac:dyDescent="0.2">
      <c r="A13" s="11">
        <v>12</v>
      </c>
      <c r="B13" s="1" t="s">
        <v>29</v>
      </c>
      <c r="C13" s="10">
        <v>13479</v>
      </c>
      <c r="D13" s="43">
        <f>$V$11*R13</f>
        <v>14617.376157262675</v>
      </c>
      <c r="E13" s="41">
        <f>(D13-C13)/C13</f>
        <v>8.4455535074017013E-2</v>
      </c>
      <c r="F13" s="16">
        <v>10124.299999999999</v>
      </c>
      <c r="G13" s="2">
        <v>1.33</v>
      </c>
      <c r="H13" s="45">
        <f>D13/F13</f>
        <v>1.4437912899916712</v>
      </c>
      <c r="I13" s="41">
        <f>(H13-G13)/G13</f>
        <v>8.5557360895993306E-2</v>
      </c>
      <c r="J13" s="17">
        <v>68163</v>
      </c>
      <c r="K13" s="17">
        <v>70961665</v>
      </c>
      <c r="L13" s="17">
        <v>381990</v>
      </c>
      <c r="M13" s="17">
        <f>K13-L13</f>
        <v>70579675</v>
      </c>
      <c r="N13" s="22">
        <f>M13/J13</f>
        <v>1035.4543520678374</v>
      </c>
      <c r="O13" s="26">
        <f>N13/$N$70</f>
        <v>1.5884007511756806E-2</v>
      </c>
      <c r="P13" s="28">
        <f>(F13^$V$10)*O13</f>
        <v>1628133.8095491279</v>
      </c>
      <c r="Q13" s="14">
        <f>LN(P13)</f>
        <v>14.30294501476474</v>
      </c>
      <c r="R13" s="38">
        <f>Q13/$Q$70</f>
        <v>1.4316724933655902E-2</v>
      </c>
      <c r="T13" s="58" t="s">
        <v>78</v>
      </c>
      <c r="U13" s="59"/>
      <c r="V13" s="59"/>
      <c r="W13" s="59"/>
      <c r="X13" s="59"/>
      <c r="Y13" s="60"/>
    </row>
    <row r="14" spans="1:25" x14ac:dyDescent="0.2">
      <c r="A14" s="11">
        <v>13</v>
      </c>
      <c r="B14" s="8" t="s">
        <v>66</v>
      </c>
      <c r="C14" s="10">
        <v>24621</v>
      </c>
      <c r="D14" s="43">
        <f>$V$11*R14</f>
        <v>21785.813703241616</v>
      </c>
      <c r="E14" s="41">
        <f>(D14-C14)/C14</f>
        <v>-0.11515317398799334</v>
      </c>
      <c r="F14" s="16">
        <v>352861.4</v>
      </c>
      <c r="G14" s="50">
        <v>7.0000000000000007E-2</v>
      </c>
      <c r="H14" s="48">
        <f>D14/F14</f>
        <v>6.1740427553825993E-2</v>
      </c>
      <c r="I14" s="41">
        <f>(H14-G14)/G14</f>
        <v>-0.11799389208820019</v>
      </c>
      <c r="J14" s="17">
        <v>2653934</v>
      </c>
      <c r="K14" s="17">
        <v>2531829504</v>
      </c>
      <c r="L14" s="17">
        <v>15381167</v>
      </c>
      <c r="M14" s="17">
        <f>K14-L14</f>
        <v>2516448337</v>
      </c>
      <c r="N14" s="22">
        <f>M14/J14</f>
        <v>948.19552294819687</v>
      </c>
      <c r="O14" s="26">
        <f>N14/$N$70</f>
        <v>1.454544546463658E-2</v>
      </c>
      <c r="P14" s="28">
        <f>(F14^$V$10)*O14</f>
        <v>1811070398.2088981</v>
      </c>
      <c r="Q14" s="36">
        <f>LN(P14)</f>
        <v>21.31718388765368</v>
      </c>
      <c r="R14" s="38">
        <f>Q14/$Q$70</f>
        <v>2.133772155067739E-2</v>
      </c>
    </row>
    <row r="15" spans="1:25" x14ac:dyDescent="0.2">
      <c r="A15" s="11">
        <v>14</v>
      </c>
      <c r="B15" s="1" t="s">
        <v>17</v>
      </c>
      <c r="C15" s="10">
        <v>10586</v>
      </c>
      <c r="D15" s="43">
        <f>$V$11*R15</f>
        <v>13065.063541722271</v>
      </c>
      <c r="E15" s="41">
        <f>(D15-C15)/C15</f>
        <v>0.23418321761971198</v>
      </c>
      <c r="F15" s="16">
        <v>4847.82</v>
      </c>
      <c r="G15" s="2">
        <v>2.1800000000000002</v>
      </c>
      <c r="H15" s="45">
        <f>D15/F15</f>
        <v>2.6950389126911212</v>
      </c>
      <c r="I15" s="41">
        <f>(H15-G15)/G15</f>
        <v>0.23625638196840412</v>
      </c>
      <c r="J15" s="17">
        <v>34777</v>
      </c>
      <c r="K15" s="17">
        <v>34680093</v>
      </c>
      <c r="L15" s="17">
        <v>292559</v>
      </c>
      <c r="M15" s="17">
        <f>K15-L15</f>
        <v>34387534</v>
      </c>
      <c r="N15" s="22">
        <f>M15/J15</f>
        <v>988.80104666877537</v>
      </c>
      <c r="O15" s="26">
        <f>N15/$N$70</f>
        <v>1.5168339600441257E-2</v>
      </c>
      <c r="P15" s="28">
        <f>(F15^$V$10)*O15</f>
        <v>356476.59062820557</v>
      </c>
      <c r="Q15" s="14">
        <f>LN(P15)</f>
        <v>12.784023852243473</v>
      </c>
      <c r="R15" s="38">
        <f>Q15/$Q$70</f>
        <v>1.2796340393459619E-2</v>
      </c>
    </row>
    <row r="16" spans="1:25" x14ac:dyDescent="0.2">
      <c r="A16" s="11">
        <v>15</v>
      </c>
      <c r="B16" s="1" t="s">
        <v>7</v>
      </c>
      <c r="C16" s="10">
        <v>8271</v>
      </c>
      <c r="D16" s="43">
        <f>$V$11*R16</f>
        <v>11313.420634937394</v>
      </c>
      <c r="E16" s="41">
        <f>(D16-C16)/C16</f>
        <v>0.36784193385774328</v>
      </c>
      <c r="F16" s="16">
        <v>2113.52</v>
      </c>
      <c r="G16" s="2">
        <v>3.91</v>
      </c>
      <c r="H16" s="45">
        <f>D16/F16</f>
        <v>5.3528808030855606</v>
      </c>
      <c r="I16" s="41">
        <f>(H16-G16)/G16</f>
        <v>0.36902322329553972</v>
      </c>
      <c r="J16" s="17">
        <v>16468</v>
      </c>
      <c r="K16" s="17">
        <v>15482347</v>
      </c>
      <c r="L16" s="17">
        <v>48825</v>
      </c>
      <c r="M16" s="17">
        <f>K16-L16</f>
        <v>15433522</v>
      </c>
      <c r="N16" s="22">
        <f>M16/J16</f>
        <v>937.18253582705859</v>
      </c>
      <c r="O16" s="26">
        <f>N16/$N$70</f>
        <v>1.4376504777092316E-2</v>
      </c>
      <c r="P16" s="28">
        <f>(F16^$V$10)*O16</f>
        <v>64219.369401298332</v>
      </c>
      <c r="Q16" s="14">
        <f>LN(P16)</f>
        <v>11.070060148244599</v>
      </c>
      <c r="R16" s="38">
        <f>Q16/$Q$70</f>
        <v>1.1080725401505773E-2</v>
      </c>
    </row>
    <row r="17" spans="1:18" x14ac:dyDescent="0.2">
      <c r="A17" s="11">
        <v>16</v>
      </c>
      <c r="B17" s="1" t="s">
        <v>61</v>
      </c>
      <c r="C17" s="10">
        <v>22718</v>
      </c>
      <c r="D17" s="43">
        <f>$V$11*R17</f>
        <v>19777.580263539025</v>
      </c>
      <c r="E17" s="41">
        <f>(D17-C17)/C17</f>
        <v>-0.12943127636503984</v>
      </c>
      <c r="F17" s="16">
        <v>128892.62</v>
      </c>
      <c r="G17" s="2">
        <v>0.18</v>
      </c>
      <c r="H17" s="45">
        <f>D17/F17</f>
        <v>0.15344230153393595</v>
      </c>
      <c r="I17" s="41">
        <f>(H17-G17)/G17</f>
        <v>-0.14754276925591134</v>
      </c>
      <c r="J17" s="17">
        <v>905574</v>
      </c>
      <c r="K17" s="17">
        <v>907083684</v>
      </c>
      <c r="L17" s="17">
        <v>5158968</v>
      </c>
      <c r="M17" s="17">
        <f>K17-L17</f>
        <v>901924716</v>
      </c>
      <c r="N17" s="22">
        <f>M17/J17</f>
        <v>995.97019790762545</v>
      </c>
      <c r="O17" s="26">
        <f>N17/$N$70</f>
        <v>1.5278315334188866E-2</v>
      </c>
      <c r="P17" s="28">
        <f>(F17^$V$10)*O17</f>
        <v>253823350.58315697</v>
      </c>
      <c r="Q17" s="14">
        <f>LN(P17)</f>
        <v>19.352149112886213</v>
      </c>
      <c r="R17" s="38">
        <f>Q17/$Q$70</f>
        <v>1.9370793597981415E-2</v>
      </c>
    </row>
    <row r="18" spans="1:18" x14ac:dyDescent="0.2">
      <c r="A18" s="11">
        <v>17</v>
      </c>
      <c r="B18" s="1" t="s">
        <v>47</v>
      </c>
      <c r="C18" s="10">
        <v>21766</v>
      </c>
      <c r="D18" s="43">
        <f>$V$11*R18</f>
        <v>17296.384960434596</v>
      </c>
      <c r="E18" s="41">
        <f>(D18-C18)/C18</f>
        <v>-0.20534848109737222</v>
      </c>
      <c r="F18" s="16">
        <v>40125.269999999997</v>
      </c>
      <c r="G18" s="2">
        <v>0.54</v>
      </c>
      <c r="H18" s="45">
        <f>D18/F18</f>
        <v>0.43105965294276144</v>
      </c>
      <c r="I18" s="41">
        <f>(H18-G18)/G18</f>
        <v>-0.20174138343933071</v>
      </c>
      <c r="J18" s="17">
        <v>306944</v>
      </c>
      <c r="K18" s="17">
        <v>279868329</v>
      </c>
      <c r="L18" s="17">
        <v>1553986</v>
      </c>
      <c r="M18" s="17">
        <f>K18-L18</f>
        <v>278314343</v>
      </c>
      <c r="N18" s="22">
        <f>M18/J18</f>
        <v>906.72677426501252</v>
      </c>
      <c r="O18" s="26">
        <f>N18/$N$70</f>
        <v>1.3909309343066924E-2</v>
      </c>
      <c r="P18" s="28">
        <f>(F18^$V$10)*O18</f>
        <v>22394506.756270409</v>
      </c>
      <c r="Q18" s="14">
        <f>LN(P18)</f>
        <v>16.924326252655401</v>
      </c>
      <c r="R18" s="38">
        <f>Q18/$Q$70</f>
        <v>1.6940631694842896E-2</v>
      </c>
    </row>
    <row r="19" spans="1:18" x14ac:dyDescent="0.2">
      <c r="A19" s="11">
        <v>18</v>
      </c>
      <c r="B19" s="1" t="s">
        <v>33</v>
      </c>
      <c r="C19" s="10">
        <v>9022</v>
      </c>
      <c r="D19" s="43">
        <f>$V$11*R19</f>
        <v>14906.079891165624</v>
      </c>
      <c r="E19" s="41">
        <f>(D19-C19)/C19</f>
        <v>0.65219240646925558</v>
      </c>
      <c r="F19" s="16">
        <v>12822.01</v>
      </c>
      <c r="G19" s="2">
        <v>0.7</v>
      </c>
      <c r="H19" s="45">
        <f>D19/F19</f>
        <v>1.1625384702683608</v>
      </c>
      <c r="I19" s="41">
        <f>(H19-G19)/G19</f>
        <v>0.66076924324051545</v>
      </c>
      <c r="J19" s="17">
        <v>101353</v>
      </c>
      <c r="K19" s="17">
        <v>87434517</v>
      </c>
      <c r="L19" s="17">
        <v>644311</v>
      </c>
      <c r="M19" s="17">
        <f>K19-L19</f>
        <v>86790206</v>
      </c>
      <c r="N19" s="22">
        <f>M19/J19</f>
        <v>856.31610312472253</v>
      </c>
      <c r="O19" s="26">
        <f>N19/$N$70</f>
        <v>1.3136002941422083E-2</v>
      </c>
      <c r="P19" s="28">
        <f>(F19^$V$10)*O19</f>
        <v>2159610.6452025347</v>
      </c>
      <c r="Q19" s="14">
        <f>LN(P19)</f>
        <v>14.58543850656145</v>
      </c>
      <c r="R19" s="38">
        <f>Q19/$Q$70</f>
        <v>1.4599490588800806E-2</v>
      </c>
    </row>
    <row r="20" spans="1:18" x14ac:dyDescent="0.2">
      <c r="A20" s="11">
        <v>19</v>
      </c>
      <c r="B20" s="1" t="s">
        <v>2</v>
      </c>
      <c r="C20" s="10">
        <v>8409</v>
      </c>
      <c r="D20" s="43">
        <f>$V$11*R20</f>
        <v>10066.596203555833</v>
      </c>
      <c r="E20" s="41">
        <f>(D20-C20)/C20</f>
        <v>0.19712167957614857</v>
      </c>
      <c r="F20" s="16">
        <v>1239.6600000000001</v>
      </c>
      <c r="G20" s="50">
        <v>6.78</v>
      </c>
      <c r="H20" s="45">
        <f>D20/F20</f>
        <v>8.1204493196165348</v>
      </c>
      <c r="I20" s="41">
        <f>(H20-G20)/G20</f>
        <v>0.19770638932397264</v>
      </c>
      <c r="J20" s="17">
        <v>11840</v>
      </c>
      <c r="K20" s="17">
        <v>9553701</v>
      </c>
      <c r="L20" s="17">
        <v>31391</v>
      </c>
      <c r="M20" s="17">
        <f>K20-L20</f>
        <v>9522310</v>
      </c>
      <c r="N20" s="22">
        <f>M20/J20</f>
        <v>804.24915540540542</v>
      </c>
      <c r="O20" s="26">
        <f>N20/$N$70</f>
        <v>1.2337289036713227E-2</v>
      </c>
      <c r="P20" s="28">
        <f>(F20^$V$10)*O20</f>
        <v>18959.414246925116</v>
      </c>
      <c r="Q20" s="14">
        <f>LN(P20)</f>
        <v>9.8500558811822589</v>
      </c>
      <c r="R20" s="38">
        <f>Q20/$Q$70</f>
        <v>9.8595457429538035E-3</v>
      </c>
    </row>
    <row r="21" spans="1:18" x14ac:dyDescent="0.2">
      <c r="A21" s="11">
        <v>20</v>
      </c>
      <c r="B21" s="1" t="s">
        <v>21</v>
      </c>
      <c r="C21" s="10">
        <v>14160</v>
      </c>
      <c r="D21" s="43">
        <f>$V$11*R21</f>
        <v>13094.844006106034</v>
      </c>
      <c r="E21" s="41">
        <f>(D21-C21)/C21</f>
        <v>-7.522288092471513E-2</v>
      </c>
      <c r="F21" s="16">
        <v>5451.93</v>
      </c>
      <c r="G21" s="2">
        <v>2.6</v>
      </c>
      <c r="H21" s="45">
        <f>D21/F21</f>
        <v>2.4018730992705395</v>
      </c>
      <c r="I21" s="41">
        <f>(H21-G21)/G21</f>
        <v>-7.6202654126715619E-2</v>
      </c>
      <c r="J21" s="17">
        <v>48315</v>
      </c>
      <c r="K21" s="17">
        <v>39012053</v>
      </c>
      <c r="L21" s="17">
        <v>121993</v>
      </c>
      <c r="M21" s="17">
        <f>K21-L21</f>
        <v>38890060</v>
      </c>
      <c r="N21" s="22">
        <f>M21/J21</f>
        <v>804.92724826658389</v>
      </c>
      <c r="O21" s="26">
        <f>N21/$N$70</f>
        <v>1.2347691071413373E-2</v>
      </c>
      <c r="P21" s="28">
        <f>(F21^$V$10)*O21</f>
        <v>367017.09841963951</v>
      </c>
      <c r="Q21" s="14">
        <f>LN(P21)</f>
        <v>12.813163715650731</v>
      </c>
      <c r="R21" s="38">
        <f>Q21/$Q$70</f>
        <v>1.2825508331151845E-2</v>
      </c>
    </row>
    <row r="22" spans="1:18" x14ac:dyDescent="0.2">
      <c r="A22" s="11">
        <v>21</v>
      </c>
      <c r="B22" s="1" t="s">
        <v>11</v>
      </c>
      <c r="C22" s="10">
        <v>8037</v>
      </c>
      <c r="D22" s="43">
        <f>$V$11*R22</f>
        <v>12012.76265781017</v>
      </c>
      <c r="E22" s="41">
        <f>(D22-C22)/C22</f>
        <v>0.49468242600599349</v>
      </c>
      <c r="F22" s="16">
        <v>2631</v>
      </c>
      <c r="G22" s="2">
        <v>3.05</v>
      </c>
      <c r="H22" s="45">
        <f>D22/F22</f>
        <v>4.5658542979134058</v>
      </c>
      <c r="I22" s="41">
        <f>(H22-G22)/G22</f>
        <v>0.49700140915193641</v>
      </c>
      <c r="J22" s="17">
        <v>16839</v>
      </c>
      <c r="K22" s="17">
        <v>20311884</v>
      </c>
      <c r="L22" s="17">
        <v>123636</v>
      </c>
      <c r="M22" s="17">
        <f>K22-L22</f>
        <v>20188248</v>
      </c>
      <c r="N22" s="22">
        <f>M22/J22</f>
        <v>1198.8982718688758</v>
      </c>
      <c r="O22" s="26">
        <f>N22/$N$70</f>
        <v>1.8391258985166605E-2</v>
      </c>
      <c r="P22" s="28">
        <f>(F22^$V$10)*O22</f>
        <v>127307.25568801985</v>
      </c>
      <c r="Q22" s="14">
        <f>LN(P22)</f>
        <v>11.754358779684951</v>
      </c>
      <c r="R22" s="38">
        <f>Q22/$Q$70</f>
        <v>1.1765683308335132E-2</v>
      </c>
    </row>
    <row r="23" spans="1:18" x14ac:dyDescent="0.2">
      <c r="A23" s="11">
        <v>22</v>
      </c>
      <c r="B23" s="1" t="s">
        <v>4</v>
      </c>
      <c r="C23" s="10">
        <v>6646</v>
      </c>
      <c r="D23" s="43">
        <f>$V$11*R23</f>
        <v>10870.965398777933</v>
      </c>
      <c r="E23" s="41">
        <f>(D23-C23)/C23</f>
        <v>0.63571552795334529</v>
      </c>
      <c r="F23" s="16">
        <v>1658.34</v>
      </c>
      <c r="G23" s="2">
        <v>4.01</v>
      </c>
      <c r="H23" s="45">
        <f>D23/F23</f>
        <v>6.5553296662794924</v>
      </c>
      <c r="I23" s="41">
        <f>(H23-G23)/G23</f>
        <v>0.6347455526881528</v>
      </c>
      <c r="J23" s="17">
        <v>12853</v>
      </c>
      <c r="K23" s="17">
        <v>12690298</v>
      </c>
      <c r="L23" s="17">
        <v>0</v>
      </c>
      <c r="M23" s="17">
        <f>K23-L23</f>
        <v>12690298</v>
      </c>
      <c r="N23" s="22">
        <f>M23/J23</f>
        <v>987.34132109235202</v>
      </c>
      <c r="O23" s="26">
        <f>N23/$N$70</f>
        <v>1.5145947215905224E-2</v>
      </c>
      <c r="P23" s="28">
        <f>(F23^$V$10)*O23</f>
        <v>41652.741540024283</v>
      </c>
      <c r="Q23" s="14">
        <f>LN(P23)</f>
        <v>10.63712246871863</v>
      </c>
      <c r="R23" s="38">
        <f>Q23/$Q$70</f>
        <v>1.0647370615845184E-2</v>
      </c>
    </row>
    <row r="24" spans="1:18" x14ac:dyDescent="0.2">
      <c r="A24" s="11">
        <v>23</v>
      </c>
      <c r="B24" s="1" t="s">
        <v>6</v>
      </c>
      <c r="C24" s="10">
        <v>8950</v>
      </c>
      <c r="D24" s="43">
        <f>$V$11*R24</f>
        <v>10973.798467506167</v>
      </c>
      <c r="E24" s="41">
        <f>(D24-C24)/C24</f>
        <v>0.22612273379957173</v>
      </c>
      <c r="F24" s="16">
        <v>1875.81</v>
      </c>
      <c r="G24" s="2">
        <v>4.7699999999999996</v>
      </c>
      <c r="H24" s="45">
        <f>D24/F24</f>
        <v>5.8501652446176147</v>
      </c>
      <c r="I24" s="41">
        <f>(H24-G24)/G24</f>
        <v>0.22644973681711011</v>
      </c>
      <c r="J24" s="17">
        <v>16346</v>
      </c>
      <c r="K24" s="17">
        <v>14090432</v>
      </c>
      <c r="L24" s="17">
        <v>141292</v>
      </c>
      <c r="M24" s="17">
        <f>K24-L24</f>
        <v>13949140</v>
      </c>
      <c r="N24" s="22">
        <f>M24/J24</f>
        <v>853.36718463232592</v>
      </c>
      <c r="O24" s="26">
        <f>N24/$N$70</f>
        <v>1.3090766139441152E-2</v>
      </c>
      <c r="P24" s="28">
        <f>(F24^$V$10)*O24</f>
        <v>46061.996499973015</v>
      </c>
      <c r="Q24" s="14">
        <f>LN(P24)</f>
        <v>10.737743518070822</v>
      </c>
      <c r="R24" s="38">
        <f>Q24/$Q$70</f>
        <v>1.0748088606764121E-2</v>
      </c>
    </row>
    <row r="25" spans="1:18" x14ac:dyDescent="0.2">
      <c r="A25" s="11">
        <v>24</v>
      </c>
      <c r="B25" s="1" t="s">
        <v>5</v>
      </c>
      <c r="C25" s="10">
        <v>8902</v>
      </c>
      <c r="D25" s="43">
        <f>$V$11*R25</f>
        <v>10728.318481124345</v>
      </c>
      <c r="E25" s="41">
        <f>(D25-C25)/C25</f>
        <v>0.20515822075088122</v>
      </c>
      <c r="F25" s="16">
        <v>1666.66</v>
      </c>
      <c r="G25" s="2">
        <v>5.34</v>
      </c>
      <c r="H25" s="45">
        <f>D25/F25</f>
        <v>6.4370168367419538</v>
      </c>
      <c r="I25" s="41">
        <f>(H25-G25)/G25</f>
        <v>0.20543386455841833</v>
      </c>
      <c r="J25" s="17">
        <v>14630</v>
      </c>
      <c r="K25" s="17">
        <v>12473444</v>
      </c>
      <c r="L25" s="17">
        <v>35557</v>
      </c>
      <c r="M25" s="17">
        <f>K25-L25</f>
        <v>12437887</v>
      </c>
      <c r="N25" s="22">
        <f>M25/J25</f>
        <v>850.16315789473686</v>
      </c>
      <c r="O25" s="26">
        <f>N25/$N$70</f>
        <v>1.3041615943040799E-2</v>
      </c>
      <c r="P25" s="28">
        <f>(F25^$V$10)*O25</f>
        <v>36226.421139783117</v>
      </c>
      <c r="Q25" s="14">
        <f>LN(P25)</f>
        <v>10.497543997331258</v>
      </c>
      <c r="R25" s="38">
        <f>Q25/$Q$70</f>
        <v>1.0507657670053227E-2</v>
      </c>
    </row>
    <row r="26" spans="1:18" x14ac:dyDescent="0.2">
      <c r="A26" s="11">
        <v>25</v>
      </c>
      <c r="B26" s="1" t="s">
        <v>19</v>
      </c>
      <c r="C26" s="10">
        <v>10760</v>
      </c>
      <c r="D26" s="43">
        <f>$V$11*R26</f>
        <v>13520.474706998482</v>
      </c>
      <c r="E26" s="41">
        <f>(D26-C26)/C26</f>
        <v>0.25654969395896676</v>
      </c>
      <c r="F26" s="16">
        <v>5266.85</v>
      </c>
      <c r="G26" s="2">
        <v>2.04</v>
      </c>
      <c r="H26" s="45">
        <f>D26/F26</f>
        <v>2.5670893811288495</v>
      </c>
      <c r="I26" s="41">
        <f>(H26-G26)/G26</f>
        <v>0.25837714761218111</v>
      </c>
      <c r="J26" s="17">
        <v>27645</v>
      </c>
      <c r="K26" s="17">
        <v>36337931</v>
      </c>
      <c r="L26" s="17">
        <v>176577</v>
      </c>
      <c r="M26" s="17">
        <f>K26-L26</f>
        <v>36161354</v>
      </c>
      <c r="N26" s="22">
        <f>M26/J26</f>
        <v>1308.0612769035993</v>
      </c>
      <c r="O26" s="26">
        <f>N26/$N$70</f>
        <v>2.0065834004832844E-2</v>
      </c>
      <c r="P26" s="28">
        <f>(F26^$V$10)*O26</f>
        <v>556620.39458126563</v>
      </c>
      <c r="Q26" s="14">
        <f>LN(P26)</f>
        <v>13.22963876876317</v>
      </c>
      <c r="R26" s="38">
        <f>Q26/$Q$70</f>
        <v>1.3242384629773245E-2</v>
      </c>
    </row>
    <row r="27" spans="1:18" x14ac:dyDescent="0.2">
      <c r="A27" s="11">
        <v>26</v>
      </c>
      <c r="B27" s="1" t="s">
        <v>25</v>
      </c>
      <c r="C27" s="10">
        <v>11053</v>
      </c>
      <c r="D27" s="43">
        <f>$V$11*R27</f>
        <v>14139.666844385998</v>
      </c>
      <c r="E27" s="41">
        <f>(D27-C27)/C27</f>
        <v>0.27926054866425387</v>
      </c>
      <c r="F27" s="16">
        <v>7106.15</v>
      </c>
      <c r="G27" s="2">
        <v>1.56</v>
      </c>
      <c r="H27" s="45">
        <f>D27/F27</f>
        <v>1.9897788316297853</v>
      </c>
      <c r="I27" s="41">
        <f>(H27-G27)/G27</f>
        <v>0.27549925104473411</v>
      </c>
      <c r="J27" s="17">
        <v>38096</v>
      </c>
      <c r="K27" s="17">
        <v>50291318</v>
      </c>
      <c r="L27" s="17">
        <v>118574</v>
      </c>
      <c r="M27" s="17">
        <f>K27-L27</f>
        <v>50172744</v>
      </c>
      <c r="N27" s="22">
        <f>M27/J27</f>
        <v>1317.0081898362032</v>
      </c>
      <c r="O27" s="26">
        <f>N27/$N$70</f>
        <v>2.0203080839466078E-2</v>
      </c>
      <c r="P27" s="28">
        <f>(F27^$V$10)*O27</f>
        <v>1020202.4042982205</v>
      </c>
      <c r="Q27" s="14">
        <f>LN(P27)</f>
        <v>13.835511601161208</v>
      </c>
      <c r="R27" s="38">
        <f>Q27/$Q$70</f>
        <v>1.3848841179614102E-2</v>
      </c>
    </row>
    <row r="28" spans="1:18" x14ac:dyDescent="0.2">
      <c r="A28" s="11">
        <v>27</v>
      </c>
      <c r="B28" s="1" t="s">
        <v>38</v>
      </c>
      <c r="C28" s="10">
        <v>13411</v>
      </c>
      <c r="D28" s="43">
        <f>$V$11*R28</f>
        <v>16031.894057270409</v>
      </c>
      <c r="E28" s="41">
        <f>(D28-C28)/C28</f>
        <v>0.19542868222134133</v>
      </c>
      <c r="F28" s="16">
        <v>22092.799999999999</v>
      </c>
      <c r="G28" s="2">
        <v>0.61</v>
      </c>
      <c r="H28" s="45">
        <f>D28/F28</f>
        <v>0.72566148506619388</v>
      </c>
      <c r="I28" s="41">
        <f>(H28-G28)/G28</f>
        <v>0.18960899191179326</v>
      </c>
      <c r="J28" s="17">
        <v>176819</v>
      </c>
      <c r="K28" s="17">
        <v>154709877</v>
      </c>
      <c r="L28" s="17">
        <v>1251270</v>
      </c>
      <c r="M28" s="17">
        <f>K28-L28</f>
        <v>153458607</v>
      </c>
      <c r="N28" s="22">
        <f>M28/J28</f>
        <v>867.88527816580802</v>
      </c>
      <c r="O28" s="26">
        <f>N28/$N$70</f>
        <v>1.3313475625650458E-2</v>
      </c>
      <c r="P28" s="28">
        <f>(F28^$V$10)*O28</f>
        <v>6498198.4400114091</v>
      </c>
      <c r="Q28" s="14">
        <f>LN(P28)</f>
        <v>15.687035533373914</v>
      </c>
      <c r="R28" s="38">
        <f>Q28/$Q$70</f>
        <v>1.5702148929745748E-2</v>
      </c>
    </row>
    <row r="29" spans="1:18" x14ac:dyDescent="0.2">
      <c r="A29" s="11">
        <v>28</v>
      </c>
      <c r="B29" s="1" t="s">
        <v>32</v>
      </c>
      <c r="C29" s="10">
        <v>13713</v>
      </c>
      <c r="D29" s="43">
        <f>$V$11*R29</f>
        <v>14794.216234409472</v>
      </c>
      <c r="E29" s="41">
        <f>(D29-C29)/C29</f>
        <v>7.8846075578609509E-2</v>
      </c>
      <c r="F29" s="16">
        <v>12298.65</v>
      </c>
      <c r="G29" s="2">
        <v>1.1200000000000001</v>
      </c>
      <c r="H29" s="45">
        <f>D29/F29</f>
        <v>1.2029138348037771</v>
      </c>
      <c r="I29" s="41">
        <f>(H29-G29)/G29</f>
        <v>7.4030209646229458E-2</v>
      </c>
      <c r="J29" s="17">
        <v>100748</v>
      </c>
      <c r="K29" s="17">
        <v>84370572</v>
      </c>
      <c r="L29" s="17">
        <v>321844</v>
      </c>
      <c r="M29" s="17">
        <f>K29-L29</f>
        <v>84048728</v>
      </c>
      <c r="N29" s="22">
        <f>M29/J29</f>
        <v>834.24711160519314</v>
      </c>
      <c r="O29" s="26">
        <f>N29/$N$70</f>
        <v>1.2797461675577718E-2</v>
      </c>
      <c r="P29" s="28">
        <f>(F29^$V$10)*O29</f>
        <v>1935702.9965192808</v>
      </c>
      <c r="Q29" s="14">
        <f>LN(P29)</f>
        <v>14.475981124161205</v>
      </c>
      <c r="R29" s="38">
        <f>Q29/$Q$70</f>
        <v>1.448992775162534E-2</v>
      </c>
    </row>
    <row r="30" spans="1:18" x14ac:dyDescent="0.2">
      <c r="A30" s="11">
        <v>29</v>
      </c>
      <c r="B30" s="1" t="s">
        <v>64</v>
      </c>
      <c r="C30" s="10">
        <v>22718</v>
      </c>
      <c r="D30" s="43">
        <f>$V$11*R30</f>
        <v>20861.054494976117</v>
      </c>
      <c r="E30" s="41">
        <f>(D30-C30)/C30</f>
        <v>-8.1738951713349897E-2</v>
      </c>
      <c r="F30" s="16">
        <v>208545.23</v>
      </c>
      <c r="G30" s="2">
        <v>0.11</v>
      </c>
      <c r="H30" s="45">
        <f>D30/F30</f>
        <v>0.10003131932087882</v>
      </c>
      <c r="I30" s="41">
        <f>(H30-G30)/G30</f>
        <v>-9.0624369810192576E-2</v>
      </c>
      <c r="J30" s="17">
        <v>1325563</v>
      </c>
      <c r="K30" s="17">
        <v>1464800017</v>
      </c>
      <c r="L30" s="17">
        <v>8914088</v>
      </c>
      <c r="M30" s="17">
        <f>K30-L30</f>
        <v>1455885929</v>
      </c>
      <c r="N30" s="22">
        <f>M30/J30</f>
        <v>1098.3151528822093</v>
      </c>
      <c r="O30" s="26">
        <f>N30/$N$70</f>
        <v>1.6848300558897449E-2</v>
      </c>
      <c r="P30" s="28">
        <f>(F30^$V$10)*O30</f>
        <v>732751342.71948385</v>
      </c>
      <c r="Q30" s="14">
        <f>LN(P30)</f>
        <v>20.412316969992332</v>
      </c>
      <c r="R30" s="38">
        <f>Q30/$Q$70</f>
        <v>2.0431982855020684E-2</v>
      </c>
    </row>
    <row r="31" spans="1:18" x14ac:dyDescent="0.2">
      <c r="A31" s="11">
        <v>30</v>
      </c>
      <c r="B31" s="1" t="s">
        <v>14</v>
      </c>
      <c r="C31" s="10">
        <v>9749</v>
      </c>
      <c r="D31" s="43">
        <f>$V$11*R31</f>
        <v>12364.196672183485</v>
      </c>
      <c r="E31" s="41">
        <f>(D31-C31)/C31</f>
        <v>0.26825281282013386</v>
      </c>
      <c r="F31" s="16">
        <v>3167.49</v>
      </c>
      <c r="G31" s="2">
        <v>3.08</v>
      </c>
      <c r="H31" s="45">
        <f>D31/F31</f>
        <v>3.903468257889839</v>
      </c>
      <c r="I31" s="41">
        <f>(H31-G31)/G31</f>
        <v>0.26735982399020741</v>
      </c>
      <c r="J31" s="17">
        <v>19902</v>
      </c>
      <c r="K31" s="17">
        <v>23326523</v>
      </c>
      <c r="L31" s="17">
        <v>108085</v>
      </c>
      <c r="M31" s="17">
        <f>K31-L31</f>
        <v>23218438</v>
      </c>
      <c r="N31" s="22">
        <f>M31/J31</f>
        <v>1166.6384282986635</v>
      </c>
      <c r="O31" s="26">
        <f>N31/$N$70</f>
        <v>1.7896388693130996E-2</v>
      </c>
      <c r="P31" s="28">
        <f>(F31^$V$10)*O31</f>
        <v>179554.34069561318</v>
      </c>
      <c r="Q31" s="14">
        <f>LN(P31)</f>
        <v>12.098233174776173</v>
      </c>
      <c r="R31" s="38">
        <f>Q31/$Q$70</f>
        <v>1.2109889003118006E-2</v>
      </c>
    </row>
    <row r="32" spans="1:18" x14ac:dyDescent="0.2">
      <c r="A32" s="11">
        <v>31</v>
      </c>
      <c r="B32" s="1" t="s">
        <v>36</v>
      </c>
      <c r="C32" s="10">
        <v>15391</v>
      </c>
      <c r="D32" s="43">
        <f>$V$11*R32</f>
        <v>15579.166868612887</v>
      </c>
      <c r="E32" s="41">
        <f>(D32-C32)/C32</f>
        <v>1.222577276414053E-2</v>
      </c>
      <c r="F32" s="16">
        <v>17656.46</v>
      </c>
      <c r="G32" s="2">
        <v>0.87</v>
      </c>
      <c r="H32" s="45">
        <f>D32/F32</f>
        <v>0.88234939895159548</v>
      </c>
      <c r="I32" s="41">
        <f>(H32-G32)/G32</f>
        <v>1.4194711438615495E-2</v>
      </c>
      <c r="J32" s="17">
        <v>143326</v>
      </c>
      <c r="K32" s="17">
        <v>126031146</v>
      </c>
      <c r="L32" s="17">
        <v>978174</v>
      </c>
      <c r="M32" s="17">
        <f>K32-L32</f>
        <v>125052972</v>
      </c>
      <c r="N32" s="22">
        <f>M32/J32</f>
        <v>872.50723525389674</v>
      </c>
      <c r="O32" s="26">
        <f>N32/$N$70</f>
        <v>1.3384377062260972E-2</v>
      </c>
      <c r="P32" s="28">
        <f>(F32^$V$10)*O32</f>
        <v>4172587.3085061871</v>
      </c>
      <c r="Q32" s="14">
        <f>LN(P32)</f>
        <v>15.244046859046048</v>
      </c>
      <c r="R32" s="38">
        <f>Q32/$Q$70</f>
        <v>1.5258733465830447E-2</v>
      </c>
    </row>
    <row r="33" spans="1:18" x14ac:dyDescent="0.2">
      <c r="A33" s="11">
        <v>32</v>
      </c>
      <c r="B33" s="1" t="s">
        <v>24</v>
      </c>
      <c r="C33" s="10">
        <v>13439</v>
      </c>
      <c r="D33" s="43">
        <f>$V$11*R33</f>
        <v>13602.63387386139</v>
      </c>
      <c r="E33" s="41">
        <f>(D33-C33)/C33</f>
        <v>1.2176045379968033E-2</v>
      </c>
      <c r="F33" s="16">
        <v>6527.51</v>
      </c>
      <c r="G33" s="2">
        <v>2.06</v>
      </c>
      <c r="H33" s="45">
        <f>D33/F33</f>
        <v>2.0838932263391996</v>
      </c>
      <c r="I33" s="41">
        <f>(H33-G33)/G33</f>
        <v>1.1598653562718227E-2</v>
      </c>
      <c r="J33" s="17">
        <v>50458</v>
      </c>
      <c r="K33" s="17">
        <v>46800190</v>
      </c>
      <c r="L33" s="17">
        <v>233146</v>
      </c>
      <c r="M33" s="17">
        <f>K33-L33</f>
        <v>46567044</v>
      </c>
      <c r="N33" s="22">
        <f>M33/J33</f>
        <v>922.88723294621275</v>
      </c>
      <c r="O33" s="26">
        <f>N33/$N$70</f>
        <v>1.4157212929133267E-2</v>
      </c>
      <c r="P33" s="28">
        <f>(F33^$V$10)*O33</f>
        <v>603216.00449588709</v>
      </c>
      <c r="Q33" s="14">
        <f>LN(P33)</f>
        <v>13.310030627976232</v>
      </c>
      <c r="R33" s="38">
        <f>Q33/$Q$70</f>
        <v>1.3322853941098325E-2</v>
      </c>
    </row>
    <row r="34" spans="1:18" x14ac:dyDescent="0.2">
      <c r="A34" s="11">
        <v>33</v>
      </c>
      <c r="B34" s="8" t="s">
        <v>0</v>
      </c>
      <c r="C34" s="10">
        <v>9257</v>
      </c>
      <c r="D34" s="43">
        <f>$V$11*R34</f>
        <v>8616.087370706613</v>
      </c>
      <c r="E34" s="41">
        <f>(D34-C34)/C34</f>
        <v>-6.9235457415295132E-2</v>
      </c>
      <c r="F34" s="15">
        <v>801.48</v>
      </c>
      <c r="G34" s="50">
        <v>11.55</v>
      </c>
      <c r="H34" s="48">
        <f>D34/F34</f>
        <v>10.750221303970919</v>
      </c>
      <c r="I34" s="41">
        <f>(H34-G34)/G34</f>
        <v>-6.9244908747106607E-2</v>
      </c>
      <c r="J34" s="17">
        <v>14519</v>
      </c>
      <c r="K34" s="17">
        <v>6802074</v>
      </c>
      <c r="L34" s="17">
        <v>45138</v>
      </c>
      <c r="M34" s="17">
        <f>K34-L34</f>
        <v>6756936</v>
      </c>
      <c r="N34" s="22">
        <f>M34/J34</f>
        <v>465.38577036986021</v>
      </c>
      <c r="O34" s="26">
        <f>N34/$N$70</f>
        <v>7.1390796297848697E-3</v>
      </c>
      <c r="P34" s="28">
        <f>(F34^$V$10)*O34</f>
        <v>4585.931941065669</v>
      </c>
      <c r="Q34" s="36">
        <f>LN(P34)</f>
        <v>8.4307486227202144</v>
      </c>
      <c r="R34" s="38">
        <f>Q34/$Q$70</f>
        <v>8.4388710780672026E-3</v>
      </c>
    </row>
    <row r="35" spans="1:18" x14ac:dyDescent="0.2">
      <c r="A35" s="11">
        <v>34</v>
      </c>
      <c r="B35" s="1" t="s">
        <v>1</v>
      </c>
      <c r="C35" s="10">
        <v>6646</v>
      </c>
      <c r="D35" s="43">
        <f>$V$11*R35</f>
        <v>10236.248961524831</v>
      </c>
      <c r="E35" s="41">
        <f>(D35-C35)/C35</f>
        <v>0.54021200143316739</v>
      </c>
      <c r="F35" s="16">
        <v>1202.6300000000001</v>
      </c>
      <c r="G35" s="50">
        <v>5.53</v>
      </c>
      <c r="H35" s="45">
        <f>D35/F35</f>
        <v>8.5115529809873607</v>
      </c>
      <c r="I35" s="41">
        <f>(H35-G35)/G35</f>
        <v>0.53915967106462215</v>
      </c>
      <c r="J35" s="17">
        <v>8664</v>
      </c>
      <c r="K35" s="17">
        <v>8798481</v>
      </c>
      <c r="L35" s="17">
        <v>57815</v>
      </c>
      <c r="M35" s="17">
        <f>K35-L35</f>
        <v>8740666</v>
      </c>
      <c r="N35" s="22">
        <f>M35/J35</f>
        <v>1008.8487996306555</v>
      </c>
      <c r="O35" s="26">
        <f>N35/$N$70</f>
        <v>1.5475874797917049E-2</v>
      </c>
      <c r="P35" s="28">
        <f>(F35^$V$10)*O35</f>
        <v>22383.050475803397</v>
      </c>
      <c r="Q35" s="14">
        <f>LN(P35)</f>
        <v>10.016059276232617</v>
      </c>
      <c r="R35" s="38">
        <f>Q35/$Q$70</f>
        <v>1.0025709071033135E-2</v>
      </c>
    </row>
    <row r="36" spans="1:18" x14ac:dyDescent="0.2">
      <c r="A36" s="11">
        <v>35</v>
      </c>
      <c r="B36" s="1" t="s">
        <v>48</v>
      </c>
      <c r="C36" s="10">
        <v>21596</v>
      </c>
      <c r="D36" s="43">
        <f>$V$11*R36</f>
        <v>17375.023619747284</v>
      </c>
      <c r="E36" s="41">
        <f>(D36-C36)/C36</f>
        <v>-0.19545176793168717</v>
      </c>
      <c r="F36" s="16">
        <v>41879.699999999997</v>
      </c>
      <c r="G36" s="2">
        <v>0.52</v>
      </c>
      <c r="H36" s="45">
        <f>D36/F36</f>
        <v>0.41487937162270228</v>
      </c>
      <c r="I36" s="41">
        <f>(H36-G36)/G36</f>
        <v>-0.20215505457172642</v>
      </c>
      <c r="J36" s="17">
        <v>316569</v>
      </c>
      <c r="K36" s="17">
        <v>286685087</v>
      </c>
      <c r="L36" s="17">
        <v>2113636</v>
      </c>
      <c r="M36" s="17">
        <f>K36-L36</f>
        <v>284571451</v>
      </c>
      <c r="N36" s="22">
        <f>M36/J36</f>
        <v>898.9239344345151</v>
      </c>
      <c r="O36" s="26">
        <f>N36/$N$70</f>
        <v>1.3789612742021071E-2</v>
      </c>
      <c r="P36" s="28">
        <f>(F36^$V$10)*O36</f>
        <v>24185729.64676116</v>
      </c>
      <c r="Q36" s="14">
        <f>LN(P36)</f>
        <v>17.00127333317678</v>
      </c>
      <c r="R36" s="38">
        <f>Q36/$Q$70</f>
        <v>1.7017652908665311E-2</v>
      </c>
    </row>
    <row r="37" spans="1:18" x14ac:dyDescent="0.2">
      <c r="A37" s="11">
        <v>36</v>
      </c>
      <c r="B37" s="1" t="s">
        <v>58</v>
      </c>
      <c r="C37" s="10">
        <v>21766</v>
      </c>
      <c r="D37" s="43">
        <f>$V$11*R37</f>
        <v>19026.307804423152</v>
      </c>
      <c r="E37" s="41">
        <f>(D37-C37)/C37</f>
        <v>-0.12587026534856421</v>
      </c>
      <c r="F37" s="16">
        <v>90069.39</v>
      </c>
      <c r="G37" s="2">
        <v>0.24</v>
      </c>
      <c r="H37" s="45">
        <f>D37/F37</f>
        <v>0.21124055358233415</v>
      </c>
      <c r="I37" s="41">
        <f>(H37-G37)/G37</f>
        <v>-0.11983102674027434</v>
      </c>
      <c r="J37" s="17">
        <v>665845</v>
      </c>
      <c r="K37" s="17">
        <v>654974201</v>
      </c>
      <c r="L37" s="17">
        <v>3846668</v>
      </c>
      <c r="M37" s="17">
        <f>K37-L37</f>
        <v>651127533</v>
      </c>
      <c r="N37" s="22">
        <f>M37/J37</f>
        <v>977.89655700651053</v>
      </c>
      <c r="O37" s="26">
        <f>N37/$N$70</f>
        <v>1.5001063278350005E-2</v>
      </c>
      <c r="P37" s="28">
        <f>(F37^$V$10)*O37</f>
        <v>121696051.06489545</v>
      </c>
      <c r="Q37" s="14">
        <f>LN(P37)</f>
        <v>18.617037109320339</v>
      </c>
      <c r="R37" s="38">
        <f>Q37/$Q$70</f>
        <v>1.8634973363783693E-2</v>
      </c>
    </row>
    <row r="38" spans="1:18" x14ac:dyDescent="0.2">
      <c r="A38" s="11">
        <v>37</v>
      </c>
      <c r="B38" s="1" t="s">
        <v>43</v>
      </c>
      <c r="C38" s="10">
        <v>21766</v>
      </c>
      <c r="D38" s="43">
        <f>$V$11*R38</f>
        <v>16833.647419746394</v>
      </c>
      <c r="E38" s="41">
        <f>(D38-C38)/C38</f>
        <v>-0.22660813104169833</v>
      </c>
      <c r="F38" s="16">
        <v>33585.339999999997</v>
      </c>
      <c r="G38" s="2">
        <v>0.65</v>
      </c>
      <c r="H38" s="45">
        <f>D38/F38</f>
        <v>0.50122009840443471</v>
      </c>
      <c r="I38" s="41">
        <f>(H38-G38)/G38</f>
        <v>-0.2288921563008697</v>
      </c>
      <c r="J38" s="17">
        <v>284443</v>
      </c>
      <c r="K38" s="17">
        <v>235905283</v>
      </c>
      <c r="L38" s="17">
        <v>1824012</v>
      </c>
      <c r="M38" s="17">
        <f>K38-L38</f>
        <v>234081271</v>
      </c>
      <c r="N38" s="22">
        <f>M38/J38</f>
        <v>822.94614738277971</v>
      </c>
      <c r="O38" s="26">
        <f>N38/$N$70</f>
        <v>1.2624103380989037E-2</v>
      </c>
      <c r="P38" s="28">
        <f>(F38^$V$10)*O38</f>
        <v>14239673.805424144</v>
      </c>
      <c r="Q38" s="14">
        <f>LN(P38)</f>
        <v>16.471542556763275</v>
      </c>
      <c r="R38" s="38">
        <f>Q38/$Q$70</f>
        <v>1.6487411772523403E-2</v>
      </c>
    </row>
    <row r="39" spans="1:18" x14ac:dyDescent="0.2">
      <c r="A39" s="11">
        <v>38</v>
      </c>
      <c r="B39" s="1" t="s">
        <v>20</v>
      </c>
      <c r="C39" s="10">
        <v>10582</v>
      </c>
      <c r="D39" s="43">
        <f>$V$11*R39</f>
        <v>13294.6854710547</v>
      </c>
      <c r="E39" s="41">
        <f>(D39-C39)/C39</f>
        <v>0.25634903336370246</v>
      </c>
      <c r="F39" s="16">
        <v>5404.09</v>
      </c>
      <c r="G39" s="2">
        <v>1.96</v>
      </c>
      <c r="H39" s="45">
        <f>D39/F39</f>
        <v>2.460115481247481</v>
      </c>
      <c r="I39" s="41">
        <f>(H39-G39)/G39</f>
        <v>0.25516095982014342</v>
      </c>
      <c r="J39" s="17">
        <v>40448</v>
      </c>
      <c r="K39" s="17">
        <v>40460781</v>
      </c>
      <c r="L39" s="17">
        <v>167540</v>
      </c>
      <c r="M39" s="17">
        <f>K39-L39</f>
        <v>40293241</v>
      </c>
      <c r="N39" s="22">
        <f>M39/J39</f>
        <v>996.17387757120252</v>
      </c>
      <c r="O39" s="26">
        <f>N39/$N$70</f>
        <v>1.5281439807324538E-2</v>
      </c>
      <c r="P39" s="28">
        <f>(F39^$V$10)*O39</f>
        <v>446282.05217020592</v>
      </c>
      <c r="Q39" s="14">
        <f>LN(P39)</f>
        <v>13.008706435088149</v>
      </c>
      <c r="R39" s="38">
        <f>Q39/$Q$70</f>
        <v>1.3021239442756807E-2</v>
      </c>
    </row>
    <row r="40" spans="1:18" x14ac:dyDescent="0.2">
      <c r="A40" s="11">
        <v>39</v>
      </c>
      <c r="B40" s="1" t="s">
        <v>3</v>
      </c>
      <c r="C40" s="10">
        <v>6646</v>
      </c>
      <c r="D40" s="43">
        <f>$V$11*R40</f>
        <v>10752.624705800432</v>
      </c>
      <c r="E40" s="41">
        <f>(D40-C40)/C40</f>
        <v>0.61790922446590912</v>
      </c>
      <c r="F40" s="16">
        <v>1377.02</v>
      </c>
      <c r="G40" s="2">
        <v>4.83</v>
      </c>
      <c r="H40" s="45">
        <f>D40/F40</f>
        <v>7.8086191237603169</v>
      </c>
      <c r="I40" s="41">
        <f>(H40-G40)/G40</f>
        <v>0.61669132997108012</v>
      </c>
      <c r="J40" s="17">
        <v>8698</v>
      </c>
      <c r="K40" s="17">
        <v>11093388</v>
      </c>
      <c r="L40" s="17">
        <v>0</v>
      </c>
      <c r="M40" s="17">
        <f>K40-L40</f>
        <v>11093388</v>
      </c>
      <c r="N40" s="22">
        <f>M40/J40</f>
        <v>1275.3952632789146</v>
      </c>
      <c r="O40" s="26">
        <f>N40/$N$70</f>
        <v>1.9564733010127046E-2</v>
      </c>
      <c r="P40" s="28">
        <f>(F40^$V$10)*O40</f>
        <v>37098.335271079275</v>
      </c>
      <c r="Q40" s="14">
        <f>LN(P40)</f>
        <v>10.521327376189294</v>
      </c>
      <c r="R40" s="38">
        <f>Q40/$Q$70</f>
        <v>1.0531463962586123E-2</v>
      </c>
    </row>
    <row r="41" spans="1:18" x14ac:dyDescent="0.2">
      <c r="A41" s="11">
        <v>40</v>
      </c>
      <c r="B41" s="1" t="s">
        <v>10</v>
      </c>
      <c r="C41" s="10">
        <v>9730</v>
      </c>
      <c r="D41" s="43">
        <f>$V$11*R41</f>
        <v>11685.945144833537</v>
      </c>
      <c r="E41" s="41">
        <f>(D41-C41)/C41</f>
        <v>0.20102211149368313</v>
      </c>
      <c r="F41" s="16">
        <v>2520.09</v>
      </c>
      <c r="G41" s="2">
        <v>3.86</v>
      </c>
      <c r="H41" s="45">
        <f>D41/F41</f>
        <v>4.6371142081566674</v>
      </c>
      <c r="I41" s="41">
        <f>(H41-G41)/G41</f>
        <v>0.20132492439291905</v>
      </c>
      <c r="J41" s="17">
        <v>19200</v>
      </c>
      <c r="K41" s="17">
        <v>18276547</v>
      </c>
      <c r="L41" s="17">
        <v>53909</v>
      </c>
      <c r="M41" s="17">
        <f>K41-L41</f>
        <v>18222638</v>
      </c>
      <c r="N41" s="22">
        <f>M41/J41</f>
        <v>949.09572916666662</v>
      </c>
      <c r="O41" s="26">
        <f>N41/$N$70</f>
        <v>1.4559254747786288E-2</v>
      </c>
      <c r="P41" s="28">
        <f>(F41^$V$10)*O41</f>
        <v>92463.695546225616</v>
      </c>
      <c r="Q41" s="14">
        <f>LN(P41)</f>
        <v>11.43457136587851</v>
      </c>
      <c r="R41" s="38">
        <f>Q41/$Q$70</f>
        <v>1.1445587801012279E-2</v>
      </c>
    </row>
    <row r="42" spans="1:18" x14ac:dyDescent="0.2">
      <c r="A42" s="11">
        <v>41</v>
      </c>
      <c r="B42" s="1" t="s">
        <v>52</v>
      </c>
      <c r="C42" s="10">
        <v>21766</v>
      </c>
      <c r="D42" s="43">
        <f>$V$11*R42</f>
        <v>17696.705401987892</v>
      </c>
      <c r="E42" s="41">
        <f>(D42-C42)/C42</f>
        <v>-0.18695647330754883</v>
      </c>
      <c r="F42" s="16">
        <v>47663.360000000001</v>
      </c>
      <c r="G42" s="2">
        <v>0.46</v>
      </c>
      <c r="H42" s="45">
        <f>D42/F42</f>
        <v>0.37128531018350136</v>
      </c>
      <c r="I42" s="41">
        <f>(H42-G42)/G42</f>
        <v>-0.19285802134021446</v>
      </c>
      <c r="J42" s="17">
        <v>349334</v>
      </c>
      <c r="K42" s="17">
        <v>334033095</v>
      </c>
      <c r="L42" s="17">
        <v>1908465</v>
      </c>
      <c r="M42" s="17">
        <f>K42-L42</f>
        <v>332124630</v>
      </c>
      <c r="N42" s="22">
        <f>M42/J42</f>
        <v>950.73663027360635</v>
      </c>
      <c r="O42" s="26">
        <f>N42/$N$70</f>
        <v>1.4584426389063019E-2</v>
      </c>
      <c r="P42" s="28">
        <f>(F42^$V$10)*O42</f>
        <v>33132839.87748374</v>
      </c>
      <c r="Q42" s="14">
        <f>LN(P42)</f>
        <v>17.316035489814102</v>
      </c>
      <c r="R42" s="38">
        <f>Q42/$Q$70</f>
        <v>1.7332718317324088E-2</v>
      </c>
    </row>
    <row r="43" spans="1:18" x14ac:dyDescent="0.2">
      <c r="A43" s="11">
        <v>42</v>
      </c>
      <c r="B43" s="1" t="s">
        <v>50</v>
      </c>
      <c r="C43" s="10">
        <v>21766</v>
      </c>
      <c r="D43" s="43">
        <f>$V$11*R43</f>
        <v>17318.768053489424</v>
      </c>
      <c r="E43" s="41">
        <f>(D43-C43)/C43</f>
        <v>-0.20432012985898079</v>
      </c>
      <c r="F43" s="16">
        <v>42191.86</v>
      </c>
      <c r="G43" s="2">
        <v>0.52</v>
      </c>
      <c r="H43" s="45">
        <f>D43/F43</f>
        <v>0.41047652446442096</v>
      </c>
      <c r="I43" s="41">
        <f>(H43-G43)/G43</f>
        <v>-0.21062206833765204</v>
      </c>
      <c r="J43" s="17">
        <v>341205</v>
      </c>
      <c r="K43" s="17">
        <v>287863310</v>
      </c>
      <c r="L43" s="17">
        <v>1852683</v>
      </c>
      <c r="M43" s="17">
        <f>K43-L43</f>
        <v>286010627</v>
      </c>
      <c r="N43" s="22">
        <f>M43/J43</f>
        <v>838.23691622338481</v>
      </c>
      <c r="O43" s="26">
        <f>N43/$N$70</f>
        <v>1.2858665809201995E-2</v>
      </c>
      <c r="P43" s="28">
        <f>(F43^$V$10)*O43</f>
        <v>22890393.16251976</v>
      </c>
      <c r="Q43" s="14">
        <f>LN(P43)</f>
        <v>16.946227867950736</v>
      </c>
      <c r="R43" s="38">
        <f>Q43/$Q$70</f>
        <v>1.6962554410861336E-2</v>
      </c>
    </row>
    <row r="44" spans="1:18" x14ac:dyDescent="0.2">
      <c r="A44" s="11">
        <v>43</v>
      </c>
      <c r="B44" s="1" t="s">
        <v>37</v>
      </c>
      <c r="C44" s="10">
        <v>15907</v>
      </c>
      <c r="D44" s="43">
        <f>$V$11*R44</f>
        <v>15753.221179118485</v>
      </c>
      <c r="E44" s="41">
        <f>(D44-C44)/C44</f>
        <v>-9.6673678809024045E-3</v>
      </c>
      <c r="F44" s="16">
        <v>18713.88</v>
      </c>
      <c r="G44" s="2">
        <v>0.85</v>
      </c>
      <c r="H44" s="45">
        <f>D44/F44</f>
        <v>0.84179342707757476</v>
      </c>
      <c r="I44" s="41">
        <f>(H44-G44)/G44</f>
        <v>-9.6547916734414287E-3</v>
      </c>
      <c r="J44" s="17">
        <v>150062</v>
      </c>
      <c r="K44" s="17">
        <v>139554116</v>
      </c>
      <c r="L44" s="17">
        <v>1361714</v>
      </c>
      <c r="M44" s="17">
        <f>K44-L44</f>
        <v>138192402</v>
      </c>
      <c r="N44" s="22">
        <f>M44/J44</f>
        <v>920.90204048993087</v>
      </c>
      <c r="O44" s="26">
        <f>N44/$N$70</f>
        <v>1.412675981275504E-2</v>
      </c>
      <c r="P44" s="28">
        <f>(F44^$V$10)*O44</f>
        <v>4947322.731044665</v>
      </c>
      <c r="Q44" s="14">
        <f>LN(P44)</f>
        <v>15.414357125810817</v>
      </c>
      <c r="R44" s="38">
        <f>Q44/$Q$70</f>
        <v>1.5429207815003414E-2</v>
      </c>
    </row>
    <row r="45" spans="1:18" x14ac:dyDescent="0.2">
      <c r="A45" s="11">
        <v>44</v>
      </c>
      <c r="B45" s="1" t="s">
        <v>26</v>
      </c>
      <c r="C45" s="10">
        <v>15031</v>
      </c>
      <c r="D45" s="43">
        <f>$V$11*R45</f>
        <v>14075.712331544626</v>
      </c>
      <c r="E45" s="41">
        <f>(D45-C45)/C45</f>
        <v>-6.3554498599918435E-2</v>
      </c>
      <c r="F45" s="16">
        <v>8056.78</v>
      </c>
      <c r="G45" s="2">
        <v>1.87</v>
      </c>
      <c r="H45" s="45">
        <f>D45/F45</f>
        <v>1.7470642529080633</v>
      </c>
      <c r="I45" s="41">
        <f>(H45-G45)/G45</f>
        <v>-6.5741041225634636E-2</v>
      </c>
      <c r="J45" s="17">
        <v>74206</v>
      </c>
      <c r="K45" s="17">
        <v>71947944</v>
      </c>
      <c r="L45" s="17">
        <v>531931</v>
      </c>
      <c r="M45" s="17">
        <f>K45-L45</f>
        <v>71416013</v>
      </c>
      <c r="N45" s="22">
        <f>M45/J45</f>
        <v>962.40213729348034</v>
      </c>
      <c r="O45" s="26">
        <f>N45/$N$70</f>
        <v>1.4763376818661475E-2</v>
      </c>
      <c r="P45" s="28">
        <f>(F45^$V$10)*O45</f>
        <v>958315.94562689262</v>
      </c>
      <c r="Q45" s="14">
        <f>LN(P45)</f>
        <v>13.772932799687203</v>
      </c>
      <c r="R45" s="38">
        <f>Q45/$Q$70</f>
        <v>1.3786202087702867E-2</v>
      </c>
    </row>
    <row r="46" spans="1:18" x14ac:dyDescent="0.2">
      <c r="A46" s="11">
        <v>45</v>
      </c>
      <c r="B46" s="1" t="s">
        <v>31</v>
      </c>
      <c r="C46" s="10">
        <v>13123</v>
      </c>
      <c r="D46" s="43">
        <f>$V$11*R46</f>
        <v>14851.041245651277</v>
      </c>
      <c r="E46" s="41">
        <f>(D46-C46)/C46</f>
        <v>0.13168035096024361</v>
      </c>
      <c r="F46" s="16">
        <v>11317.25</v>
      </c>
      <c r="G46" s="2">
        <v>1.1599999999999999</v>
      </c>
      <c r="H46" s="45">
        <f>D46/F46</f>
        <v>1.3122482268794342</v>
      </c>
      <c r="I46" s="41">
        <f>(H46-G46)/G46</f>
        <v>0.1312484714477882</v>
      </c>
      <c r="J46" s="17">
        <v>76536</v>
      </c>
      <c r="K46" s="17">
        <v>80550283</v>
      </c>
      <c r="L46" s="17">
        <v>835023</v>
      </c>
      <c r="M46" s="17">
        <f>K46-L46</f>
        <v>79715260</v>
      </c>
      <c r="N46" s="22">
        <f>M46/J46</f>
        <v>1041.5394062924636</v>
      </c>
      <c r="O46" s="26">
        <f>N46/$N$70</f>
        <v>1.597735305308404E-2</v>
      </c>
      <c r="P46" s="28">
        <f>(F46^$V$10)*O46</f>
        <v>2046381.7366971637</v>
      </c>
      <c r="Q46" s="14">
        <f>LN(P46)</f>
        <v>14.531583785166209</v>
      </c>
      <c r="R46" s="38">
        <f>Q46/$Q$70</f>
        <v>1.4545583982028674E-2</v>
      </c>
    </row>
    <row r="47" spans="1:18" x14ac:dyDescent="0.2">
      <c r="A47" s="11">
        <v>46</v>
      </c>
      <c r="B47" s="1" t="s">
        <v>42</v>
      </c>
      <c r="C47" s="10">
        <v>21766</v>
      </c>
      <c r="D47" s="43">
        <f>$V$11*R47</f>
        <v>16934.77219735067</v>
      </c>
      <c r="E47" s="41">
        <f>(D47-C47)/C47</f>
        <v>-0.22196213372458556</v>
      </c>
      <c r="F47" s="16">
        <v>30253.759999999998</v>
      </c>
      <c r="G47" s="2">
        <v>0.72</v>
      </c>
      <c r="H47" s="45">
        <f>D47/F47</f>
        <v>0.55975760359541005</v>
      </c>
      <c r="I47" s="41">
        <f>(H47-G47)/G47</f>
        <v>-0.22255888389526379</v>
      </c>
      <c r="J47" s="17">
        <v>191898</v>
      </c>
      <c r="K47" s="17">
        <v>217311716</v>
      </c>
      <c r="L47" s="17">
        <v>2451567</v>
      </c>
      <c r="M47" s="17">
        <f>K47-L47</f>
        <v>214860149</v>
      </c>
      <c r="N47" s="22">
        <f>M47/J47</f>
        <v>1119.6580944043189</v>
      </c>
      <c r="O47" s="26">
        <f>N47/$N$70</f>
        <v>1.7175704121191775E-2</v>
      </c>
      <c r="P47" s="28">
        <f>(F47^$V$10)*O47</f>
        <v>15720750.124394771</v>
      </c>
      <c r="Q47" s="14">
        <f>LN(P47)</f>
        <v>16.570492061663693</v>
      </c>
      <c r="R47" s="38">
        <f>Q47/$Q$70</f>
        <v>1.6586456608570686E-2</v>
      </c>
    </row>
    <row r="48" spans="1:18" x14ac:dyDescent="0.2">
      <c r="A48" s="11">
        <v>47</v>
      </c>
      <c r="B48" s="1" t="s">
        <v>23</v>
      </c>
      <c r="C48" s="10">
        <v>11143</v>
      </c>
      <c r="D48" s="43">
        <f>$V$11*R48</f>
        <v>13788.084531035831</v>
      </c>
      <c r="E48" s="41">
        <f>(D48-C48)/C48</f>
        <v>0.23737633770401426</v>
      </c>
      <c r="F48" s="16">
        <v>6462.9</v>
      </c>
      <c r="G48" s="2">
        <v>1.72</v>
      </c>
      <c r="H48" s="45">
        <f>D48/F48</f>
        <v>2.1334206828259501</v>
      </c>
      <c r="I48" s="41">
        <f>(H48-G48)/G48</f>
        <v>0.24036086210811053</v>
      </c>
      <c r="J48" s="17">
        <v>40052</v>
      </c>
      <c r="K48" s="17">
        <v>45266725</v>
      </c>
      <c r="L48" s="17">
        <v>58154</v>
      </c>
      <c r="M48" s="17">
        <f>K48-L48</f>
        <v>45208571</v>
      </c>
      <c r="N48" s="22">
        <f>M48/J48</f>
        <v>1128.7469040247679</v>
      </c>
      <c r="O48" s="26">
        <f>N48/$N$70</f>
        <v>1.7315127669893689E-2</v>
      </c>
      <c r="P48" s="28">
        <f>(F48^$V$10)*O48</f>
        <v>723236.89069269469</v>
      </c>
      <c r="Q48" s="14">
        <f>LN(P48)</f>
        <v>13.491492097119593</v>
      </c>
      <c r="R48" s="38">
        <f>Q48/$Q$70</f>
        <v>1.3504490236078189E-2</v>
      </c>
    </row>
    <row r="49" spans="1:18" x14ac:dyDescent="0.2">
      <c r="A49" s="11">
        <v>48</v>
      </c>
      <c r="B49" s="1" t="s">
        <v>63</v>
      </c>
      <c r="C49" s="10">
        <v>21766</v>
      </c>
      <c r="D49" s="43">
        <f>$V$11*R49</f>
        <v>20719.998312174896</v>
      </c>
      <c r="E49" s="41">
        <f>(D49-C49)/C49</f>
        <v>-4.8056679583988994E-2</v>
      </c>
      <c r="F49" s="16">
        <v>195449.44</v>
      </c>
      <c r="G49" s="2">
        <v>0.11</v>
      </c>
      <c r="H49" s="45">
        <f>D49/F49</f>
        <v>0.10601206282389397</v>
      </c>
      <c r="I49" s="41">
        <f>(H49-G49)/G49</f>
        <v>-3.6253974328236634E-2</v>
      </c>
      <c r="J49" s="17">
        <v>1252396</v>
      </c>
      <c r="K49" s="17">
        <v>1373813763</v>
      </c>
      <c r="L49" s="17">
        <v>9676304</v>
      </c>
      <c r="M49" s="17">
        <f>K49-L49</f>
        <v>1364137459</v>
      </c>
      <c r="N49" s="22">
        <f>M49/J49</f>
        <v>1089.2221461901827</v>
      </c>
      <c r="O49" s="26">
        <f>N49/$N$70</f>
        <v>1.6708812626559176E-2</v>
      </c>
      <c r="P49" s="28">
        <f>(F49^$V$10)*O49</f>
        <v>638284722.6547513</v>
      </c>
      <c r="Q49" s="14">
        <f>LN(P49)</f>
        <v>20.274295015512077</v>
      </c>
      <c r="R49" s="38">
        <f>Q49/$Q$70</f>
        <v>2.0293827925734472E-2</v>
      </c>
    </row>
    <row r="50" spans="1:18" x14ac:dyDescent="0.2">
      <c r="A50" s="11">
        <v>49</v>
      </c>
      <c r="B50" s="1" t="s">
        <v>53</v>
      </c>
      <c r="C50" s="10">
        <v>14822</v>
      </c>
      <c r="D50" s="43">
        <f>$V$11*R50</f>
        <v>18561.705356616618</v>
      </c>
      <c r="E50" s="41">
        <f>(D50-C50)/C50</f>
        <v>0.25230774231659814</v>
      </c>
      <c r="F50" s="16">
        <v>61231.27</v>
      </c>
      <c r="G50" s="2">
        <v>0.24</v>
      </c>
      <c r="H50" s="45">
        <f>D50/F50</f>
        <v>0.30314094998546687</v>
      </c>
      <c r="I50" s="41">
        <f>(H50-G50)/G50</f>
        <v>0.26308729160611199</v>
      </c>
      <c r="J50" s="17">
        <v>308327</v>
      </c>
      <c r="K50" s="17">
        <v>415958062</v>
      </c>
      <c r="L50" s="17">
        <v>1883620</v>
      </c>
      <c r="M50" s="17">
        <f>K50-L50</f>
        <v>414074442</v>
      </c>
      <c r="N50" s="22">
        <f>M50/J50</f>
        <v>1342.9717215813082</v>
      </c>
      <c r="O50" s="26">
        <f>N50/$N$70</f>
        <v>2.0601364870478547E-2</v>
      </c>
      <c r="P50" s="28">
        <f>(F50^$V$10)*O50</f>
        <v>77240046.837536275</v>
      </c>
      <c r="Q50" s="14">
        <f>LN(P50)</f>
        <v>18.162428621914049</v>
      </c>
      <c r="R50" s="38">
        <f>Q50/$Q$70</f>
        <v>1.817992689188699E-2</v>
      </c>
    </row>
    <row r="51" spans="1:18" x14ac:dyDescent="0.2">
      <c r="A51" s="11">
        <v>50</v>
      </c>
      <c r="B51" s="1" t="s">
        <v>62</v>
      </c>
      <c r="C51" s="10">
        <v>21766</v>
      </c>
      <c r="D51" s="43">
        <f>$V$11*R51</f>
        <v>20527.132673207005</v>
      </c>
      <c r="E51" s="41">
        <f>(D51-C51)/C51</f>
        <v>-5.6917546944454438E-2</v>
      </c>
      <c r="F51" s="16">
        <v>186328.99</v>
      </c>
      <c r="G51" s="2">
        <v>0.12</v>
      </c>
      <c r="H51" s="45">
        <f>D51/F51</f>
        <v>0.11016607063241746</v>
      </c>
      <c r="I51" s="41">
        <f>(H51-G51)/G51</f>
        <v>-8.1949411396521163E-2</v>
      </c>
      <c r="J51" s="17">
        <v>1378417</v>
      </c>
      <c r="K51" s="17">
        <v>1377128839</v>
      </c>
      <c r="L51" s="17">
        <v>9254019</v>
      </c>
      <c r="M51" s="17">
        <f>K51-L51</f>
        <v>1367874820</v>
      </c>
      <c r="N51" s="22">
        <f>M51/J51</f>
        <v>992.35196605961767</v>
      </c>
      <c r="O51" s="26">
        <f>N51/$N$70</f>
        <v>1.5222811176291167E-2</v>
      </c>
      <c r="P51" s="28">
        <f>(F51^$V$10)*O51</f>
        <v>528513055.87249547</v>
      </c>
      <c r="Q51" s="14">
        <f>LN(P51)</f>
        <v>20.085578066607081</v>
      </c>
      <c r="R51" s="38">
        <f>Q51/$Q$70</f>
        <v>2.0104929160829583E-2</v>
      </c>
    </row>
    <row r="52" spans="1:18" x14ac:dyDescent="0.2">
      <c r="A52" s="11">
        <v>51</v>
      </c>
      <c r="B52" s="1" t="s">
        <v>56</v>
      </c>
      <c r="C52" s="10">
        <v>21766</v>
      </c>
      <c r="D52" s="43">
        <f>$V$11*R52</f>
        <v>18535.97956923096</v>
      </c>
      <c r="E52" s="41">
        <f>(D52-C52)/C52</f>
        <v>-0.14839752048006249</v>
      </c>
      <c r="F52" s="16">
        <v>69813.37</v>
      </c>
      <c r="G52" s="2">
        <v>0.31</v>
      </c>
      <c r="H52" s="45">
        <f>D52/F52</f>
        <v>0.26550758929458584</v>
      </c>
      <c r="I52" s="41">
        <f>(H52-G52)/G52</f>
        <v>-0.14352390550133598</v>
      </c>
      <c r="J52" s="17">
        <v>487588</v>
      </c>
      <c r="K52" s="17">
        <v>495052149</v>
      </c>
      <c r="L52" s="17">
        <v>3853720</v>
      </c>
      <c r="M52" s="17">
        <f>K52-L52</f>
        <v>491198429</v>
      </c>
      <c r="N52" s="22">
        <f>M52/J52</f>
        <v>1007.4046715669787</v>
      </c>
      <c r="O52" s="26">
        <f>N52/$N$70</f>
        <v>1.5453721681301552E-2</v>
      </c>
      <c r="P52" s="28">
        <f>(F52^$V$10)*O52</f>
        <v>75319996.572367281</v>
      </c>
      <c r="Q52" s="14">
        <f>LN(P52)</f>
        <v>18.137256216245621</v>
      </c>
      <c r="R52" s="38">
        <f>Q52/$Q$70</f>
        <v>1.815473023431044E-2</v>
      </c>
    </row>
    <row r="53" spans="1:18" x14ac:dyDescent="0.2">
      <c r="A53" s="11">
        <v>52</v>
      </c>
      <c r="B53" s="1" t="s">
        <v>60</v>
      </c>
      <c r="C53" s="10">
        <v>21766</v>
      </c>
      <c r="D53" s="43">
        <f>$V$11*R53</f>
        <v>19021.762023029634</v>
      </c>
      <c r="E53" s="41">
        <f>(D53-C53)/C53</f>
        <v>-0.12607911315677506</v>
      </c>
      <c r="F53" s="16">
        <v>101864.67</v>
      </c>
      <c r="G53" s="2">
        <v>0.21</v>
      </c>
      <c r="H53" s="45">
        <f>D53/F53</f>
        <v>0.18673561719710705</v>
      </c>
      <c r="I53" s="41">
        <f>(H53-G53)/G53</f>
        <v>-0.11078277525187118</v>
      </c>
      <c r="J53" s="17">
        <v>944971</v>
      </c>
      <c r="K53" s="17">
        <v>724201280</v>
      </c>
      <c r="L53" s="17">
        <v>4939581</v>
      </c>
      <c r="M53" s="17">
        <f>K53-L53</f>
        <v>719261699</v>
      </c>
      <c r="N53" s="22">
        <f>M53/J53</f>
        <v>761.14684895092023</v>
      </c>
      <c r="O53" s="26">
        <f>N53/$N$70</f>
        <v>1.1676093921612457E-2</v>
      </c>
      <c r="P53" s="28">
        <f>(F53^$V$10)*O53</f>
        <v>121155949.3376352</v>
      </c>
      <c r="Q53" s="14">
        <f>LN(P53)</f>
        <v>18.612589111224022</v>
      </c>
      <c r="R53" s="38">
        <f>Q53/$Q$70</f>
        <v>1.8630521080342442E-2</v>
      </c>
    </row>
    <row r="54" spans="1:18" x14ac:dyDescent="0.2">
      <c r="A54" s="11">
        <v>53</v>
      </c>
      <c r="B54" s="1" t="s">
        <v>59</v>
      </c>
      <c r="C54" s="10">
        <v>21766</v>
      </c>
      <c r="D54" s="43">
        <f>$V$11*R54</f>
        <v>19313.949899723219</v>
      </c>
      <c r="E54" s="41">
        <f>(D54-C54)/C54</f>
        <v>-0.11265506295491967</v>
      </c>
      <c r="F54" s="16">
        <v>99150.2</v>
      </c>
      <c r="G54" s="2">
        <v>0.22</v>
      </c>
      <c r="H54" s="45">
        <f>D54/F54</f>
        <v>0.19479486576651606</v>
      </c>
      <c r="I54" s="41">
        <f>(H54-G54)/G54</f>
        <v>-0.11456879197038157</v>
      </c>
      <c r="J54" s="17">
        <v>633052</v>
      </c>
      <c r="K54" s="17">
        <v>681063798</v>
      </c>
      <c r="L54" s="17">
        <v>4149364</v>
      </c>
      <c r="M54" s="17">
        <f>K54-L54</f>
        <v>676914434</v>
      </c>
      <c r="N54" s="22">
        <f>M54/J54</f>
        <v>1069.2872528639039</v>
      </c>
      <c r="O54" s="26">
        <f>N54/$N$70</f>
        <v>1.6403008710907725E-2</v>
      </c>
      <c r="P54" s="28">
        <f>(F54^$V$10)*O54</f>
        <v>161254077.34599814</v>
      </c>
      <c r="Q54" s="14">
        <f>LN(P54)</f>
        <v>18.898491799187131</v>
      </c>
      <c r="R54" s="38">
        <f>Q54/$Q$70</f>
        <v>1.8916699216183368E-2</v>
      </c>
    </row>
    <row r="55" spans="1:18" x14ac:dyDescent="0.2">
      <c r="A55" s="11">
        <v>54</v>
      </c>
      <c r="B55" s="1" t="s">
        <v>30</v>
      </c>
      <c r="C55" s="10">
        <v>15023</v>
      </c>
      <c r="D55" s="43">
        <f>$V$11*R55</f>
        <v>14761.925289430472</v>
      </c>
      <c r="E55" s="41">
        <f>(D55-C55)/C55</f>
        <v>-1.7378333925948758E-2</v>
      </c>
      <c r="F55" s="16">
        <v>10850.4</v>
      </c>
      <c r="G55" s="2">
        <v>1.38</v>
      </c>
      <c r="H55" s="45">
        <f>D55/F55</f>
        <v>1.3604959530920955</v>
      </c>
      <c r="I55" s="41">
        <f>(H55-G55)/G55</f>
        <v>-1.4133367324568418E-2</v>
      </c>
      <c r="J55" s="17">
        <v>72756</v>
      </c>
      <c r="K55" s="17">
        <v>75720787</v>
      </c>
      <c r="L55" s="17">
        <v>165511</v>
      </c>
      <c r="M55" s="17">
        <f>K55-L55</f>
        <v>75555276</v>
      </c>
      <c r="N55" s="22">
        <f>M55/J55</f>
        <v>1038.474847435263</v>
      </c>
      <c r="O55" s="26">
        <f>N55/$N$70</f>
        <v>1.5930342312522869E-2</v>
      </c>
      <c r="P55" s="28">
        <f>(F55^$V$10)*O55</f>
        <v>1875498.0008061009</v>
      </c>
      <c r="Q55" s="14">
        <f>LN(P55)</f>
        <v>14.444384782551019</v>
      </c>
      <c r="R55" s="38">
        <f>Q55/$Q$70</f>
        <v>1.4458300969079796E-2</v>
      </c>
    </row>
    <row r="56" spans="1:18" x14ac:dyDescent="0.2">
      <c r="A56" s="11">
        <v>57</v>
      </c>
      <c r="B56" s="1" t="s">
        <v>39</v>
      </c>
      <c r="C56" s="10">
        <v>18042</v>
      </c>
      <c r="D56" s="43">
        <f>$V$11*R56</f>
        <v>16629.739270064671</v>
      </c>
      <c r="E56" s="41">
        <f>(D56-C56)/C56</f>
        <v>-7.8276284776373425E-2</v>
      </c>
      <c r="F56" s="16">
        <v>26232</v>
      </c>
      <c r="G56" s="2">
        <v>0.69</v>
      </c>
      <c r="H56" s="45">
        <f>D56/F56</f>
        <v>0.63394858455568281</v>
      </c>
      <c r="I56" s="41">
        <f>(H56-G56)/G56</f>
        <v>-8.1233935426546569E-2</v>
      </c>
      <c r="J56" s="17">
        <v>162925</v>
      </c>
      <c r="K56" s="17">
        <v>182222644</v>
      </c>
      <c r="L56" s="17">
        <v>2192775</v>
      </c>
      <c r="M56" s="17">
        <f>K56-L56</f>
        <v>180029869</v>
      </c>
      <c r="N56" s="22">
        <f>M56/J56</f>
        <v>1104.986153137947</v>
      </c>
      <c r="O56" s="26">
        <f>N56/$N$70</f>
        <v>1.6950634590292901E-2</v>
      </c>
      <c r="P56" s="28">
        <f>(F56^$V$10)*O56</f>
        <v>11664033.789691482</v>
      </c>
      <c r="Q56" s="14">
        <f>LN(P56)</f>
        <v>16.272020630147804</v>
      </c>
      <c r="R56" s="38">
        <f>Q56/$Q$70</f>
        <v>1.6287697620043753E-2</v>
      </c>
    </row>
    <row r="57" spans="1:18" x14ac:dyDescent="0.2">
      <c r="A57" s="11">
        <v>58</v>
      </c>
      <c r="B57" s="1" t="s">
        <v>49</v>
      </c>
      <c r="C57" s="10">
        <v>21766</v>
      </c>
      <c r="D57" s="43">
        <f>$V$11*R57</f>
        <v>17298.021188025596</v>
      </c>
      <c r="E57" s="41">
        <f>(D57-C57)/C57</f>
        <v>-0.20527330754269982</v>
      </c>
      <c r="F57" s="16">
        <v>42147.83</v>
      </c>
      <c r="G57" s="2">
        <v>0.52</v>
      </c>
      <c r="H57" s="45">
        <f>D57/F57</f>
        <v>0.41041309097112699</v>
      </c>
      <c r="I57" s="41">
        <f>(H57-G57)/G57</f>
        <v>-0.2107440558247558</v>
      </c>
      <c r="J57" s="17">
        <v>392090</v>
      </c>
      <c r="K57" s="17">
        <v>325467397</v>
      </c>
      <c r="L57" s="17">
        <v>2734660</v>
      </c>
      <c r="M57" s="17">
        <f>K57-L57</f>
        <v>322732737</v>
      </c>
      <c r="N57" s="22">
        <f>M57/J57</f>
        <v>823.10881940370837</v>
      </c>
      <c r="O57" s="26">
        <f>N57/$N$70</f>
        <v>1.2626598791431055E-2</v>
      </c>
      <c r="P57" s="28">
        <f>(F57^$V$10)*O57</f>
        <v>22430389.774443097</v>
      </c>
      <c r="Q57" s="14">
        <f>LN(P57)</f>
        <v>16.925927283716923</v>
      </c>
      <c r="R57" s="38">
        <f>Q57/$Q$70</f>
        <v>1.6942234268389419E-2</v>
      </c>
    </row>
    <row r="58" spans="1:18" x14ac:dyDescent="0.2">
      <c r="A58" s="11">
        <v>59</v>
      </c>
      <c r="B58" s="1" t="s">
        <v>55</v>
      </c>
      <c r="C58" s="10">
        <v>21766</v>
      </c>
      <c r="D58" s="43">
        <f>$V$11*R58</f>
        <v>18441.136222380916</v>
      </c>
      <c r="E58" s="41">
        <f>(D58-C58)/C58</f>
        <v>-0.15275492867863111</v>
      </c>
      <c r="F58" s="16">
        <v>66306.77</v>
      </c>
      <c r="G58" s="2">
        <v>0.33</v>
      </c>
      <c r="H58" s="45">
        <f>D58/F58</f>
        <v>0.27811845189233186</v>
      </c>
      <c r="I58" s="41">
        <f>(H58-G58)/G58</f>
        <v>-0.15721681244747923</v>
      </c>
      <c r="J58" s="17">
        <v>442903</v>
      </c>
      <c r="K58" s="17">
        <v>455505110</v>
      </c>
      <c r="L58" s="17">
        <v>4719413</v>
      </c>
      <c r="M58" s="17">
        <f>K58-L58</f>
        <v>450785697</v>
      </c>
      <c r="N58" s="22">
        <f>M58/J58</f>
        <v>1017.7977954540836</v>
      </c>
      <c r="O58" s="26">
        <f>N58/$N$70</f>
        <v>1.5613153584372619E-2</v>
      </c>
      <c r="P58" s="28">
        <f>(F58^$V$10)*O58</f>
        <v>68644599.754086003</v>
      </c>
      <c r="Q58" s="14">
        <f>LN(P58)</f>
        <v>18.044453023633082</v>
      </c>
      <c r="R58" s="38">
        <f>Q58/$Q$70</f>
        <v>1.8061837632106677E-2</v>
      </c>
    </row>
    <row r="59" spans="1:18" x14ac:dyDescent="0.2">
      <c r="A59" s="11">
        <v>55</v>
      </c>
      <c r="B59" s="1" t="s">
        <v>44</v>
      </c>
      <c r="C59" s="10">
        <v>16182</v>
      </c>
      <c r="D59" s="43">
        <f>$V$11*R59</f>
        <v>17346.474396342437</v>
      </c>
      <c r="E59" s="41">
        <f>(D59-C59)/C59</f>
        <v>7.196109234596694E-2</v>
      </c>
      <c r="F59" s="16">
        <v>36276.620000000003</v>
      </c>
      <c r="G59" s="2">
        <v>0.45</v>
      </c>
      <c r="H59" s="45">
        <f>D59/F59</f>
        <v>0.47817228827664859</v>
      </c>
      <c r="I59" s="41">
        <f>(H59-G59)/G59</f>
        <v>6.2605085059219065E-2</v>
      </c>
      <c r="J59" s="17">
        <v>213566</v>
      </c>
      <c r="K59" s="17">
        <v>251899238</v>
      </c>
      <c r="L59" s="17">
        <v>3084279</v>
      </c>
      <c r="M59" s="17">
        <f>K59-L59</f>
        <v>248814959</v>
      </c>
      <c r="N59" s="22">
        <f>M59/J59</f>
        <v>1165.0494882144162</v>
      </c>
      <c r="O59" s="26">
        <f>N59/$N$70</f>
        <v>1.7872014140854972E-2</v>
      </c>
      <c r="P59" s="28">
        <f>(F59^$V$10)*O59</f>
        <v>23519448.34020368</v>
      </c>
      <c r="Q59" s="14">
        <f>LN(P59)</f>
        <v>16.973338225796315</v>
      </c>
      <c r="R59" s="38">
        <f>Q59/$Q$70</f>
        <v>1.698969088770072E-2</v>
      </c>
    </row>
    <row r="60" spans="1:18" x14ac:dyDescent="0.2">
      <c r="A60" s="11">
        <v>56</v>
      </c>
      <c r="B60" s="1" t="s">
        <v>46</v>
      </c>
      <c r="C60" s="10">
        <v>20154</v>
      </c>
      <c r="D60" s="43">
        <f>$V$11*R60</f>
        <v>17285.530053965296</v>
      </c>
      <c r="E60" s="41">
        <f>(D60-C60)/C60</f>
        <v>-0.14232757497443205</v>
      </c>
      <c r="F60" s="16">
        <v>39152.26</v>
      </c>
      <c r="G60" s="2">
        <v>0.51</v>
      </c>
      <c r="H60" s="45">
        <f>D60/F60</f>
        <v>0.44149507726923798</v>
      </c>
      <c r="I60" s="41">
        <f>(H60-G60)/G60</f>
        <v>-0.13432337790345497</v>
      </c>
      <c r="J60" s="17">
        <v>287749</v>
      </c>
      <c r="K60" s="17">
        <v>272365805</v>
      </c>
      <c r="L60" s="17">
        <v>1221987</v>
      </c>
      <c r="M60" s="17">
        <f>K60-L60</f>
        <v>271143818</v>
      </c>
      <c r="N60" s="22">
        <f>M60/J60</f>
        <v>942.2928246492603</v>
      </c>
      <c r="O60" s="26">
        <f>N60/$N$70</f>
        <v>1.4454897287469036E-2</v>
      </c>
      <c r="P60" s="28">
        <f>(F60^$V$10)*O60</f>
        <v>22157904.291236792</v>
      </c>
      <c r="Q60" s="14">
        <f>LN(P60)</f>
        <v>16.913704843676083</v>
      </c>
      <c r="R60" s="38">
        <f>Q60/$Q$70</f>
        <v>1.6930000052855335E-2</v>
      </c>
    </row>
    <row r="61" spans="1:18" x14ac:dyDescent="0.2">
      <c r="A61" s="11">
        <v>60</v>
      </c>
      <c r="B61" s="1" t="s">
        <v>27</v>
      </c>
      <c r="C61" s="10">
        <v>10940</v>
      </c>
      <c r="D61" s="43">
        <f>$V$11*R61</f>
        <v>13474.732248785544</v>
      </c>
      <c r="E61" s="41">
        <f>(D61-C61)/C61</f>
        <v>0.23169398983414474</v>
      </c>
      <c r="F61" s="16">
        <v>8255.06</v>
      </c>
      <c r="G61" s="2">
        <v>1.33</v>
      </c>
      <c r="H61" s="45">
        <f>D61/F61</f>
        <v>1.6322997348033259</v>
      </c>
      <c r="I61" s="41">
        <f>(H61-G61)/G61</f>
        <v>0.22729303368671114</v>
      </c>
      <c r="J61" s="17">
        <v>115657</v>
      </c>
      <c r="K61" s="17">
        <v>59366113</v>
      </c>
      <c r="L61" s="17">
        <v>478619</v>
      </c>
      <c r="M61" s="17">
        <f>K61-L61</f>
        <v>58887494</v>
      </c>
      <c r="N61" s="22">
        <f>M61/J61</f>
        <v>509.15633295001601</v>
      </c>
      <c r="O61" s="26">
        <f>N61/$N$70</f>
        <v>7.8105258827544707E-3</v>
      </c>
      <c r="P61" s="28">
        <f>(F61^$V$10)*O61</f>
        <v>532256.21867850784</v>
      </c>
      <c r="Q61" s="14">
        <f>LN(P61)</f>
        <v>13.184880266442301</v>
      </c>
      <c r="R61" s="38">
        <f>Q61/$Q$70</f>
        <v>1.3197583005666546E-2</v>
      </c>
    </row>
    <row r="62" spans="1:18" x14ac:dyDescent="0.2">
      <c r="A62" s="11">
        <v>61</v>
      </c>
      <c r="B62" s="1" t="s">
        <v>22</v>
      </c>
      <c r="C62" s="10">
        <v>11157</v>
      </c>
      <c r="D62" s="43">
        <f>$V$11*R62</f>
        <v>13397.614949283621</v>
      </c>
      <c r="E62" s="41">
        <f>(D62-C62)/C62</f>
        <v>0.20082593432675641</v>
      </c>
      <c r="F62" s="16">
        <v>5996.65</v>
      </c>
      <c r="G62" s="2">
        <v>1.86</v>
      </c>
      <c r="H62" s="45">
        <f>D62/F62</f>
        <v>2.2341832438584248</v>
      </c>
      <c r="I62" s="41">
        <f>(H62-G62)/G62</f>
        <v>0.20117378702065844</v>
      </c>
      <c r="J62" s="17">
        <v>44452</v>
      </c>
      <c r="K62" s="17">
        <v>40023225</v>
      </c>
      <c r="L62" s="17">
        <v>249677</v>
      </c>
      <c r="M62" s="17">
        <f>K62-L62</f>
        <v>39773548</v>
      </c>
      <c r="N62" s="22">
        <f>M62/J62</f>
        <v>894.75272203725365</v>
      </c>
      <c r="O62" s="26">
        <f>N62/$N$70</f>
        <v>1.372562578893239E-2</v>
      </c>
      <c r="P62" s="28">
        <f>(F62^$V$10)*O62</f>
        <v>493570.91228068632</v>
      </c>
      <c r="Q62" s="14">
        <f>LN(P62)</f>
        <v>13.1094218200976</v>
      </c>
      <c r="R62" s="38">
        <f>Q62/$Q$70</f>
        <v>1.3122051860219022E-2</v>
      </c>
    </row>
    <row r="63" spans="1:18" x14ac:dyDescent="0.2">
      <c r="A63" s="11">
        <v>62</v>
      </c>
      <c r="B63" s="1" t="s">
        <v>12</v>
      </c>
      <c r="C63" s="10">
        <v>10161</v>
      </c>
      <c r="D63" s="43">
        <f>$V$11*R63</f>
        <v>11695.539413200617</v>
      </c>
      <c r="E63" s="41">
        <f>(D63-C63)/C63</f>
        <v>0.15102247940169439</v>
      </c>
      <c r="F63" s="16">
        <v>2696.89</v>
      </c>
      <c r="G63" s="2">
        <v>3.77</v>
      </c>
      <c r="H63" s="45">
        <f>D63/F63</f>
        <v>4.3366764729746548</v>
      </c>
      <c r="I63" s="41">
        <f>(H63-G63)/G63</f>
        <v>0.15031206179699064</v>
      </c>
      <c r="J63" s="17">
        <v>22824</v>
      </c>
      <c r="K63" s="17">
        <v>19101012</v>
      </c>
      <c r="L63" s="17">
        <v>7557</v>
      </c>
      <c r="M63" s="17">
        <f>K63-L63</f>
        <v>19093455</v>
      </c>
      <c r="N63" s="22">
        <f>M63/J63</f>
        <v>836.55165615141959</v>
      </c>
      <c r="O63" s="26">
        <f>N63/$N$70</f>
        <v>1.2832813695500506E-2</v>
      </c>
      <c r="P63" s="28">
        <f>(F63^$V$10)*O63</f>
        <v>93335.821687253789</v>
      </c>
      <c r="Q63" s="14">
        <f>LN(P63)</f>
        <v>11.443959254062742</v>
      </c>
      <c r="R63" s="38">
        <f>Q63/$Q$70</f>
        <v>1.1454984733791005E-2</v>
      </c>
    </row>
    <row r="64" spans="1:18" x14ac:dyDescent="0.2">
      <c r="A64" s="11">
        <v>63</v>
      </c>
      <c r="B64" s="1" t="s">
        <v>9</v>
      </c>
      <c r="C64" s="10">
        <v>8243</v>
      </c>
      <c r="D64" s="43">
        <f>$V$11*R64</f>
        <v>11508.002054379045</v>
      </c>
      <c r="E64" s="41">
        <f>(D64-C64)/C64</f>
        <v>0.39609390444972037</v>
      </c>
      <c r="F64" s="16">
        <v>2227.69</v>
      </c>
      <c r="G64" s="2">
        <v>3.7</v>
      </c>
      <c r="H64" s="45">
        <f>D64/F64</f>
        <v>5.1658902515067382</v>
      </c>
      <c r="I64" s="41">
        <f>(H64-G64)/G64</f>
        <v>0.39618655446128054</v>
      </c>
      <c r="J64" s="17">
        <v>15918</v>
      </c>
      <c r="K64" s="17">
        <v>16393630</v>
      </c>
      <c r="L64" s="17">
        <v>149227</v>
      </c>
      <c r="M64" s="17">
        <f>K64-L64</f>
        <v>16244403</v>
      </c>
      <c r="N64" s="22">
        <f>M64/J64</f>
        <v>1020.5052770448549</v>
      </c>
      <c r="O64" s="26">
        <f>N64/$N$70</f>
        <v>1.5654686712163208E-2</v>
      </c>
      <c r="P64" s="28">
        <f>(F64^$V$10)*O64</f>
        <v>77687.991110569448</v>
      </c>
      <c r="Q64" s="14">
        <f>LN(P64)</f>
        <v>11.260455969849426</v>
      </c>
      <c r="R64" s="38">
        <f>Q64/$Q$70</f>
        <v>1.1271304656590642E-2</v>
      </c>
    </row>
    <row r="65" spans="1:18" x14ac:dyDescent="0.2">
      <c r="A65" s="11">
        <v>64</v>
      </c>
      <c r="B65" s="1" t="s">
        <v>54</v>
      </c>
      <c r="C65" s="10">
        <v>21766</v>
      </c>
      <c r="D65" s="43">
        <f>$V$11*R65</f>
        <v>18117.394865721781</v>
      </c>
      <c r="E65" s="41">
        <f>(D65-C65)/C65</f>
        <v>-0.16762864716889733</v>
      </c>
      <c r="F65" s="16">
        <v>62362.66</v>
      </c>
      <c r="G65" s="2">
        <v>0.35</v>
      </c>
      <c r="H65" s="45">
        <f>D65/F65</f>
        <v>0.29051671089273262</v>
      </c>
      <c r="I65" s="41">
        <f>(H65-G65)/G65</f>
        <v>-0.16995225459219246</v>
      </c>
      <c r="J65" s="17">
        <v>510494</v>
      </c>
      <c r="K65" s="17">
        <v>432072196</v>
      </c>
      <c r="L65" s="17">
        <v>4170565</v>
      </c>
      <c r="M65" s="17">
        <f>K65-L65</f>
        <v>427901631</v>
      </c>
      <c r="N65" s="22">
        <f>M65/J65</f>
        <v>838.21089180284196</v>
      </c>
      <c r="O65" s="26">
        <f>N65/$N$70</f>
        <v>1.2858266591128726E-2</v>
      </c>
      <c r="P65" s="28">
        <f>(F65^$V$10)*O65</f>
        <v>50007102.116061568</v>
      </c>
      <c r="Q65" s="14">
        <f>LN(P65)</f>
        <v>17.727675595626597</v>
      </c>
      <c r="R65" s="38">
        <f>Q65/$Q$70</f>
        <v>1.7744755010501254E-2</v>
      </c>
    </row>
    <row r="66" spans="1:18" x14ac:dyDescent="0.2">
      <c r="A66" s="11">
        <v>65</v>
      </c>
      <c r="B66" s="1" t="s">
        <v>18</v>
      </c>
      <c r="C66" s="10">
        <v>9159</v>
      </c>
      <c r="D66" s="43">
        <f>$V$11*R66</f>
        <v>13285.981749720551</v>
      </c>
      <c r="E66" s="41">
        <f>(D66-C66)/C66</f>
        <v>0.45059305052085941</v>
      </c>
      <c r="F66" s="16">
        <v>5077.5600000000004</v>
      </c>
      <c r="G66" s="2">
        <v>1.8</v>
      </c>
      <c r="H66" s="45">
        <f>D66/F66</f>
        <v>2.6166075338785855</v>
      </c>
      <c r="I66" s="41">
        <f>(H66-G66)/G66</f>
        <v>0.45367085215476965</v>
      </c>
      <c r="J66" s="17">
        <v>31283</v>
      </c>
      <c r="K66" s="17">
        <v>35401726</v>
      </c>
      <c r="L66" s="55">
        <v>400771</v>
      </c>
      <c r="M66" s="55">
        <f>K66-L66</f>
        <v>35000955</v>
      </c>
      <c r="N66" s="22">
        <f>M66/J66</f>
        <v>1118.8490553975003</v>
      </c>
      <c r="O66" s="26">
        <f>N66/$N$70</f>
        <v>1.7163293355197166E-2</v>
      </c>
      <c r="P66" s="28">
        <f>(F66^$V$10)*O66</f>
        <v>442497.43091735087</v>
      </c>
      <c r="Q66" s="14">
        <f>LN(P66)</f>
        <v>13.000189937576772</v>
      </c>
      <c r="R66" s="38">
        <f>Q66/$Q$70</f>
        <v>1.3012714740176838E-2</v>
      </c>
    </row>
    <row r="67" spans="1:18" x14ac:dyDescent="0.2">
      <c r="A67" s="11">
        <v>66</v>
      </c>
      <c r="B67" s="1" t="s">
        <v>28</v>
      </c>
      <c r="C67" s="10">
        <v>10837</v>
      </c>
      <c r="D67" s="43">
        <f>$V$11*R67</f>
        <v>14292.31407985988</v>
      </c>
      <c r="E67" s="41">
        <f>(D67-C67)/C67</f>
        <v>0.31884415242778258</v>
      </c>
      <c r="F67" s="16">
        <v>8558.57</v>
      </c>
      <c r="G67" s="47">
        <v>1.27</v>
      </c>
      <c r="H67" s="45">
        <f>D67/F67</f>
        <v>1.6699418337245451</v>
      </c>
      <c r="I67" s="41">
        <f>(H67-G67)/G67</f>
        <v>0.31491482970436618</v>
      </c>
      <c r="J67" s="51">
        <v>60687</v>
      </c>
      <c r="K67" s="17">
        <v>64395039</v>
      </c>
      <c r="L67" s="89">
        <v>418861</v>
      </c>
      <c r="M67" s="55">
        <f>K67-L67</f>
        <v>63976178</v>
      </c>
      <c r="N67" s="22">
        <f>M67/J67</f>
        <v>1054.1990541631651</v>
      </c>
      <c r="O67" s="26">
        <f>N67/$N$70</f>
        <v>1.6171553735589109E-2</v>
      </c>
      <c r="P67" s="28">
        <f>(F67^$V$10)*O67</f>
        <v>1184552.087359339</v>
      </c>
      <c r="Q67" s="14">
        <f>LN(P67)</f>
        <v>13.984875275746131</v>
      </c>
      <c r="R67" s="38">
        <f>Q67/$Q$70</f>
        <v>1.3998348755984212E-2</v>
      </c>
    </row>
    <row r="68" spans="1:18" x14ac:dyDescent="0.2">
      <c r="A68" s="13">
        <v>67</v>
      </c>
      <c r="B68" s="12" t="s">
        <v>15</v>
      </c>
      <c r="C68" s="5">
        <v>10819</v>
      </c>
      <c r="D68" s="43">
        <f>$V$11*R68</f>
        <v>12172.513924042989</v>
      </c>
      <c r="E68" s="41">
        <f>(D68-C68)/C68</f>
        <v>0.12510527073139743</v>
      </c>
      <c r="F68" s="87">
        <v>3215.72</v>
      </c>
      <c r="G68" s="49">
        <v>3.36</v>
      </c>
      <c r="H68" s="46">
        <f>D68/F68</f>
        <v>3.785315240146216</v>
      </c>
      <c r="I68" s="42">
        <f>(H68-G68)/G68</f>
        <v>0.12658191671018337</v>
      </c>
      <c r="J68" s="52">
        <v>24975</v>
      </c>
      <c r="K68" s="54">
        <v>23517516</v>
      </c>
      <c r="L68" s="88">
        <v>82796</v>
      </c>
      <c r="M68" s="90">
        <f>K68-L68</f>
        <v>23434720</v>
      </c>
      <c r="N68" s="22">
        <f>M68/J68</f>
        <v>938.32712712712714</v>
      </c>
      <c r="O68" s="33">
        <f>N68/$N$70</f>
        <v>1.439406295990537E-2</v>
      </c>
      <c r="P68" s="34">
        <f>(F68^$V$10)*O68</f>
        <v>148846.91963350927</v>
      </c>
      <c r="Q68" s="35">
        <f>LN(P68)</f>
        <v>11.910673671795857</v>
      </c>
      <c r="R68" s="38">
        <f>Q68/$Q$70</f>
        <v>1.1922148799258559E-2</v>
      </c>
    </row>
    <row r="69" spans="1:18" x14ac:dyDescent="0.2">
      <c r="D69" s="44"/>
      <c r="E69" s="9" t="s">
        <v>97</v>
      </c>
      <c r="N69" s="21" t="s">
        <v>72</v>
      </c>
      <c r="O69" s="21" t="s">
        <v>91</v>
      </c>
      <c r="Q69" s="4" t="s">
        <v>87</v>
      </c>
      <c r="R69" s="37" t="s">
        <v>92</v>
      </c>
    </row>
    <row r="70" spans="1:18" x14ac:dyDescent="0.2">
      <c r="N70" s="23">
        <f>SUM(N2:N68)</f>
        <v>65188.482900264869</v>
      </c>
      <c r="O70" s="39">
        <f>SUM(O2:O68)</f>
        <v>1.0000000000000004</v>
      </c>
      <c r="Q70" s="31">
        <f>SUM(Q2:Q68)</f>
        <v>999.03749503081053</v>
      </c>
      <c r="R70" s="40">
        <f>SUM(R2:R68)</f>
        <v>1</v>
      </c>
    </row>
  </sheetData>
  <sortState ref="A2:R68">
    <sortCondition ref="B2:B68"/>
  </sortState>
  <mergeCells count="19">
    <mergeCell ref="T13:Y13"/>
    <mergeCell ref="T9:Y9"/>
    <mergeCell ref="T10:U10"/>
    <mergeCell ref="V10:Y10"/>
    <mergeCell ref="T11:U11"/>
    <mergeCell ref="V11:Y11"/>
    <mergeCell ref="T12:Y12"/>
    <mergeCell ref="T4:U4"/>
    <mergeCell ref="V4:Y4"/>
    <mergeCell ref="T5:U5"/>
    <mergeCell ref="V5:Y5"/>
    <mergeCell ref="T6:U6"/>
    <mergeCell ref="V6:Y6"/>
    <mergeCell ref="T1:U1"/>
    <mergeCell ref="V1:Y1"/>
    <mergeCell ref="T2:U2"/>
    <mergeCell ref="V2:Y2"/>
    <mergeCell ref="T3:U3"/>
    <mergeCell ref="V3:Y3"/>
  </mergeCells>
  <conditionalFormatting sqref="E2:E68">
    <cfRule type="cellIs" dxfId="3" priority="4" operator="greaterThan">
      <formula>0</formula>
    </cfRule>
    <cfRule type="cellIs" dxfId="2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1" priority="1" operator="greaterThan">
      <formula>0</formula>
    </cfRule>
    <cfRule type="cellIs" dxfId="0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opLeftCell="A62" zoomScale="80" zoomScaleNormal="80" zoomScalePageLayoutView="80" workbookViewId="0">
      <selection activeCell="C70" sqref="C70"/>
    </sheetView>
  </sheetViews>
  <sheetFormatPr baseColWidth="10" defaultColWidth="8.83203125" defaultRowHeight="15" x14ac:dyDescent="0.2"/>
  <cols>
    <col min="1" max="1" width="3.6640625" style="11" customWidth="1"/>
    <col min="2" max="2" width="14.1640625" style="1" customWidth="1"/>
    <col min="3" max="3" width="8.83203125" style="10" customWidth="1"/>
    <col min="4" max="4" width="9.83203125" style="3" customWidth="1"/>
    <col min="5" max="5" width="7.5" style="11" customWidth="1"/>
    <col min="6" max="6" width="16" style="15" customWidth="1"/>
    <col min="7" max="7" width="16" style="1" customWidth="1"/>
    <col min="8" max="8" width="16.83203125" style="3" customWidth="1"/>
    <col min="9" max="9" width="7.33203125" style="11" customWidth="1"/>
    <col min="10" max="12" width="14.33203125" style="15" customWidth="1"/>
    <col min="13" max="13" width="18.33203125" style="15" customWidth="1"/>
    <col min="14" max="14" width="16.83203125" style="22" customWidth="1"/>
    <col min="15" max="15" width="19.33203125" style="25" customWidth="1"/>
    <col min="16" max="16" width="19.83203125" style="27" customWidth="1"/>
    <col min="17" max="17" width="12.83203125" style="3" customWidth="1"/>
    <col min="18" max="18" width="20.1640625" style="27" customWidth="1"/>
    <col min="19" max="20" width="8.83203125" style="1"/>
    <col min="21" max="21" width="31" style="1" customWidth="1"/>
    <col min="22" max="23" width="8.83203125" style="1"/>
    <col min="24" max="24" width="4.1640625" style="1" customWidth="1"/>
    <col min="25" max="25" width="21" style="1" customWidth="1"/>
    <col min="26" max="16384" width="8.83203125" style="1"/>
  </cols>
  <sheetData>
    <row r="1" spans="1:25" x14ac:dyDescent="0.2">
      <c r="A1" s="19" t="s">
        <v>75</v>
      </c>
      <c r="B1" s="19" t="s">
        <v>71</v>
      </c>
      <c r="C1" s="18" t="s">
        <v>70</v>
      </c>
      <c r="D1" s="20" t="s">
        <v>86</v>
      </c>
      <c r="E1" s="19" t="s">
        <v>95</v>
      </c>
      <c r="F1" s="6" t="s">
        <v>69</v>
      </c>
      <c r="G1" s="18" t="s">
        <v>68</v>
      </c>
      <c r="H1" s="20" t="s">
        <v>96</v>
      </c>
      <c r="I1" s="19" t="s">
        <v>95</v>
      </c>
      <c r="J1" s="6" t="s">
        <v>67</v>
      </c>
      <c r="K1" s="56" t="s">
        <v>98</v>
      </c>
      <c r="L1" s="56" t="s">
        <v>100</v>
      </c>
      <c r="M1" s="6" t="s">
        <v>99</v>
      </c>
      <c r="N1" s="24" t="s">
        <v>73</v>
      </c>
      <c r="O1" s="29" t="s">
        <v>88</v>
      </c>
      <c r="P1" s="30" t="s">
        <v>74</v>
      </c>
      <c r="Q1" s="20" t="s">
        <v>85</v>
      </c>
      <c r="R1" s="30" t="s">
        <v>90</v>
      </c>
      <c r="S1" s="7"/>
      <c r="T1" s="81" t="s">
        <v>82</v>
      </c>
      <c r="U1" s="82"/>
      <c r="V1" s="83" t="s">
        <v>83</v>
      </c>
      <c r="W1" s="83"/>
      <c r="X1" s="83"/>
      <c r="Y1" s="84"/>
    </row>
    <row r="2" spans="1:25" x14ac:dyDescent="0.2">
      <c r="A2" s="11">
        <v>13</v>
      </c>
      <c r="B2" s="8" t="s">
        <v>66</v>
      </c>
      <c r="C2" s="10">
        <v>24621</v>
      </c>
      <c r="D2" s="43">
        <f>$V$11*R2</f>
        <v>21785.813703241616</v>
      </c>
      <c r="E2" s="41">
        <f>(D2-C2)/C2</f>
        <v>-0.11515317398799334</v>
      </c>
      <c r="F2" s="16">
        <v>352861.4</v>
      </c>
      <c r="G2" s="50">
        <v>7.0000000000000007E-2</v>
      </c>
      <c r="H2" s="48">
        <f>D2/F2</f>
        <v>6.1740427553825993E-2</v>
      </c>
      <c r="I2" s="41">
        <f>(H2-G2)/G2</f>
        <v>-0.11799389208820019</v>
      </c>
      <c r="J2" s="17">
        <v>2653934</v>
      </c>
      <c r="K2" s="17">
        <v>2531829504</v>
      </c>
      <c r="L2" s="17">
        <v>15381167</v>
      </c>
      <c r="M2" s="17">
        <f>K2-L2</f>
        <v>2516448337</v>
      </c>
      <c r="N2" s="22">
        <f>M2/J2</f>
        <v>948.19552294819687</v>
      </c>
      <c r="O2" s="26">
        <f>N2/$N$70</f>
        <v>1.4545445464636578E-2</v>
      </c>
      <c r="P2" s="28">
        <f>(F2^$V$10)*O2</f>
        <v>1811070398.2088978</v>
      </c>
      <c r="Q2" s="36">
        <f>LN(P2)</f>
        <v>21.31718388765368</v>
      </c>
      <c r="R2" s="38">
        <f>Q2/$Q$70</f>
        <v>2.133772155067739E-2</v>
      </c>
      <c r="S2" s="8"/>
      <c r="T2" s="73" t="s">
        <v>101</v>
      </c>
      <c r="U2" s="74"/>
      <c r="V2" s="75" t="s">
        <v>103</v>
      </c>
      <c r="W2" s="76"/>
      <c r="X2" s="76"/>
      <c r="Y2" s="77"/>
    </row>
    <row r="3" spans="1:25" x14ac:dyDescent="0.2">
      <c r="A3" s="11">
        <v>6</v>
      </c>
      <c r="B3" s="1" t="s">
        <v>65</v>
      </c>
      <c r="C3" s="10">
        <v>22718</v>
      </c>
      <c r="D3" s="43">
        <f>$V$11*R3</f>
        <v>21302.909551292403</v>
      </c>
      <c r="E3" s="41">
        <f>(D3-C3)/C3</f>
        <v>-6.2289393815811112E-2</v>
      </c>
      <c r="F3" s="16">
        <v>267733.74</v>
      </c>
      <c r="G3" s="50">
        <v>0.08</v>
      </c>
      <c r="H3" s="48">
        <f>D3/F3</f>
        <v>7.9567519399282305E-2</v>
      </c>
      <c r="I3" s="41">
        <f>(H3-G3)/G3</f>
        <v>-5.4060075089712098E-3</v>
      </c>
      <c r="J3" s="17">
        <v>1827367</v>
      </c>
      <c r="K3" s="17">
        <v>1888599165</v>
      </c>
      <c r="L3" s="17">
        <v>12246525</v>
      </c>
      <c r="M3" s="17">
        <f>K3-L3</f>
        <v>1876352640</v>
      </c>
      <c r="N3" s="22">
        <f>M3/J3</f>
        <v>1026.8066786803088</v>
      </c>
      <c r="O3" s="26">
        <f>N3/$N$70</f>
        <v>1.5751351051554178E-2</v>
      </c>
      <c r="P3" s="28">
        <f>(F3^$V$10)*O3</f>
        <v>1129078194.8734047</v>
      </c>
      <c r="Q3" s="14">
        <f>LN(P3)</f>
        <v>20.844667380010861</v>
      </c>
      <c r="R3" s="38">
        <f>Q3/$Q$70</f>
        <v>2.0864749805379435E-2</v>
      </c>
      <c r="T3" s="73" t="s">
        <v>102</v>
      </c>
      <c r="U3" s="68"/>
      <c r="V3" s="75" t="s">
        <v>104</v>
      </c>
      <c r="W3" s="85"/>
      <c r="X3" s="85"/>
      <c r="Y3" s="86"/>
    </row>
    <row r="4" spans="1:25" x14ac:dyDescent="0.2">
      <c r="A4" s="11">
        <v>29</v>
      </c>
      <c r="B4" s="1" t="s">
        <v>64</v>
      </c>
      <c r="C4" s="10">
        <v>22718</v>
      </c>
      <c r="D4" s="43">
        <f>$V$11*R4</f>
        <v>20861.054494976117</v>
      </c>
      <c r="E4" s="41">
        <f>(D4-C4)/C4</f>
        <v>-8.1738951713349897E-2</v>
      </c>
      <c r="F4" s="16">
        <v>208545.23</v>
      </c>
      <c r="G4" s="2">
        <v>0.11</v>
      </c>
      <c r="H4" s="45">
        <f>D4/F4</f>
        <v>0.10003131932087882</v>
      </c>
      <c r="I4" s="41">
        <f>(H4-G4)/G4</f>
        <v>-9.0624369810192576E-2</v>
      </c>
      <c r="J4" s="17">
        <v>1325563</v>
      </c>
      <c r="K4" s="17">
        <v>1464800017</v>
      </c>
      <c r="L4" s="17">
        <v>8914088</v>
      </c>
      <c r="M4" s="17">
        <f>K4-L4</f>
        <v>1455885929</v>
      </c>
      <c r="N4" s="22">
        <f>M4/J4</f>
        <v>1098.3151528822093</v>
      </c>
      <c r="O4" s="26">
        <f>N4/$N$70</f>
        <v>1.6848300558897446E-2</v>
      </c>
      <c r="P4" s="28">
        <f>(F4^$V$10)*O4</f>
        <v>732751342.71948361</v>
      </c>
      <c r="Q4" s="14">
        <f>LN(P4)</f>
        <v>20.412316969992332</v>
      </c>
      <c r="R4" s="38">
        <f>Q4/$Q$70</f>
        <v>2.0431982855020684E-2</v>
      </c>
      <c r="T4" s="73" t="s">
        <v>89</v>
      </c>
      <c r="U4" s="74"/>
      <c r="V4" s="75" t="s">
        <v>80</v>
      </c>
      <c r="W4" s="76"/>
      <c r="X4" s="76"/>
      <c r="Y4" s="77"/>
    </row>
    <row r="5" spans="1:25" x14ac:dyDescent="0.2">
      <c r="A5" s="11">
        <v>48</v>
      </c>
      <c r="B5" s="1" t="s">
        <v>63</v>
      </c>
      <c r="C5" s="10">
        <v>21766</v>
      </c>
      <c r="D5" s="43">
        <f>$V$11*R5</f>
        <v>20719.998312174896</v>
      </c>
      <c r="E5" s="41">
        <f>(D5-C5)/C5</f>
        <v>-4.8056679583988994E-2</v>
      </c>
      <c r="F5" s="16">
        <v>195449.44</v>
      </c>
      <c r="G5" s="2">
        <v>0.11</v>
      </c>
      <c r="H5" s="45">
        <f>D5/F5</f>
        <v>0.10601206282389397</v>
      </c>
      <c r="I5" s="41">
        <f>(H5-G5)/G5</f>
        <v>-3.6253974328236634E-2</v>
      </c>
      <c r="J5" s="17">
        <v>1252396</v>
      </c>
      <c r="K5" s="17">
        <v>1373813763</v>
      </c>
      <c r="L5" s="17">
        <v>9676304</v>
      </c>
      <c r="M5" s="17">
        <f>K5-L5</f>
        <v>1364137459</v>
      </c>
      <c r="N5" s="22">
        <f>M5/J5</f>
        <v>1089.2221461901827</v>
      </c>
      <c r="O5" s="26">
        <f>N5/$N$70</f>
        <v>1.6708812626559176E-2</v>
      </c>
      <c r="P5" s="28">
        <f>(F5^$V$10)*O5</f>
        <v>638284722.6547513</v>
      </c>
      <c r="Q5" s="14">
        <f>LN(P5)</f>
        <v>20.274295015512077</v>
      </c>
      <c r="R5" s="38">
        <f>Q5/$Q$70</f>
        <v>2.0293827925734472E-2</v>
      </c>
      <c r="T5" s="73" t="s">
        <v>79</v>
      </c>
      <c r="U5" s="74"/>
      <c r="V5" s="78" t="s">
        <v>81</v>
      </c>
      <c r="W5" s="79"/>
      <c r="X5" s="79"/>
      <c r="Y5" s="80"/>
    </row>
    <row r="6" spans="1:25" x14ac:dyDescent="0.2">
      <c r="A6" s="11">
        <v>50</v>
      </c>
      <c r="B6" s="1" t="s">
        <v>62</v>
      </c>
      <c r="C6" s="10">
        <v>21766</v>
      </c>
      <c r="D6" s="43">
        <f>$V$11*R6</f>
        <v>20527.132673207005</v>
      </c>
      <c r="E6" s="41">
        <f>(D6-C6)/C6</f>
        <v>-5.6917546944454438E-2</v>
      </c>
      <c r="F6" s="16">
        <v>186328.99</v>
      </c>
      <c r="G6" s="2">
        <v>0.12</v>
      </c>
      <c r="H6" s="45">
        <f>D6/F6</f>
        <v>0.11016607063241746</v>
      </c>
      <c r="I6" s="41">
        <f>(H6-G6)/G6</f>
        <v>-8.1949411396521163E-2</v>
      </c>
      <c r="J6" s="17">
        <v>1378417</v>
      </c>
      <c r="K6" s="17">
        <v>1377128839</v>
      </c>
      <c r="L6" s="17">
        <v>9254019</v>
      </c>
      <c r="M6" s="17">
        <f>K6-L6</f>
        <v>1367874820</v>
      </c>
      <c r="N6" s="22">
        <f>M6/J6</f>
        <v>992.35196605961767</v>
      </c>
      <c r="O6" s="26">
        <f>N6/$N$70</f>
        <v>1.5222811176291165E-2</v>
      </c>
      <c r="P6" s="28">
        <f>(F6^$V$10)*O6</f>
        <v>528513055.87249541</v>
      </c>
      <c r="Q6" s="14">
        <f>LN(P6)</f>
        <v>20.085578066607081</v>
      </c>
      <c r="R6" s="38">
        <f>Q6/$Q$70</f>
        <v>2.0104929160829583E-2</v>
      </c>
      <c r="T6" s="73" t="s">
        <v>93</v>
      </c>
      <c r="U6" s="74"/>
      <c r="V6" s="75" t="s">
        <v>94</v>
      </c>
      <c r="W6" s="76"/>
      <c r="X6" s="76"/>
      <c r="Y6" s="77"/>
    </row>
    <row r="7" spans="1:25" x14ac:dyDescent="0.2">
      <c r="A7" s="11">
        <v>16</v>
      </c>
      <c r="B7" s="1" t="s">
        <v>61</v>
      </c>
      <c r="C7" s="10">
        <v>22718</v>
      </c>
      <c r="D7" s="43">
        <f>$V$11*R7</f>
        <v>19777.580263539025</v>
      </c>
      <c r="E7" s="41">
        <f>(D7-C7)/C7</f>
        <v>-0.12943127636503984</v>
      </c>
      <c r="F7" s="16">
        <v>128892.62</v>
      </c>
      <c r="G7" s="2">
        <v>0.18</v>
      </c>
      <c r="H7" s="45">
        <f>D7/F7</f>
        <v>0.15344230153393595</v>
      </c>
      <c r="I7" s="41">
        <f>(H7-G7)/G7</f>
        <v>-0.14754276925591134</v>
      </c>
      <c r="J7" s="17">
        <v>905574</v>
      </c>
      <c r="K7" s="17">
        <v>907083684</v>
      </c>
      <c r="L7" s="17">
        <v>5158968</v>
      </c>
      <c r="M7" s="17">
        <f>K7-L7</f>
        <v>901924716</v>
      </c>
      <c r="N7" s="22">
        <f>M7/J7</f>
        <v>995.97019790762545</v>
      </c>
      <c r="O7" s="26">
        <f>N7/$N$70</f>
        <v>1.5278315334188865E-2</v>
      </c>
      <c r="P7" s="28">
        <f>(F7^$V$10)*O7</f>
        <v>253823350.58315697</v>
      </c>
      <c r="Q7" s="14">
        <f>LN(P7)</f>
        <v>19.352149112886213</v>
      </c>
      <c r="R7" s="38">
        <f>Q7/$Q$70</f>
        <v>1.9370793597981415E-2</v>
      </c>
    </row>
    <row r="8" spans="1:25" x14ac:dyDescent="0.2">
      <c r="A8" s="11">
        <v>53</v>
      </c>
      <c r="B8" s="1" t="s">
        <v>59</v>
      </c>
      <c r="C8" s="10">
        <v>21766</v>
      </c>
      <c r="D8" s="43">
        <f>$V$11*R8</f>
        <v>19313.949899723215</v>
      </c>
      <c r="E8" s="41">
        <f>(D8-C8)/C8</f>
        <v>-0.11265506295491984</v>
      </c>
      <c r="F8" s="16">
        <v>99150.2</v>
      </c>
      <c r="G8" s="2">
        <v>0.22</v>
      </c>
      <c r="H8" s="45">
        <f>D8/F8</f>
        <v>0.194794865766516</v>
      </c>
      <c r="I8" s="41">
        <f>(H8-G8)/G8</f>
        <v>-0.11456879197038182</v>
      </c>
      <c r="J8" s="17">
        <v>633052</v>
      </c>
      <c r="K8" s="17">
        <v>681063798</v>
      </c>
      <c r="L8" s="17">
        <v>4149364</v>
      </c>
      <c r="M8" s="17">
        <f>K8-L8</f>
        <v>676914434</v>
      </c>
      <c r="N8" s="22">
        <f>M8/J8</f>
        <v>1069.2872528639039</v>
      </c>
      <c r="O8" s="26">
        <f>N8/$N$70</f>
        <v>1.6403008710907722E-2</v>
      </c>
      <c r="P8" s="28">
        <f>(F8^$V$10)*O8</f>
        <v>161254077.34599811</v>
      </c>
      <c r="Q8" s="14">
        <f>LN(P8)</f>
        <v>18.898491799187127</v>
      </c>
      <c r="R8" s="38">
        <f>Q8/$Q$70</f>
        <v>1.8916699216183365E-2</v>
      </c>
    </row>
    <row r="9" spans="1:25" x14ac:dyDescent="0.2">
      <c r="A9" s="11">
        <v>36</v>
      </c>
      <c r="B9" s="1" t="s">
        <v>58</v>
      </c>
      <c r="C9" s="10">
        <v>21766</v>
      </c>
      <c r="D9" s="43">
        <f>$V$11*R9</f>
        <v>19026.307804423152</v>
      </c>
      <c r="E9" s="41">
        <f>(D9-C9)/C9</f>
        <v>-0.12587026534856421</v>
      </c>
      <c r="F9" s="16">
        <v>90069.39</v>
      </c>
      <c r="G9" s="2">
        <v>0.24</v>
      </c>
      <c r="H9" s="45">
        <f>D9/F9</f>
        <v>0.21124055358233415</v>
      </c>
      <c r="I9" s="41">
        <f>(H9-G9)/G9</f>
        <v>-0.11983102674027434</v>
      </c>
      <c r="J9" s="17">
        <v>665845</v>
      </c>
      <c r="K9" s="17">
        <v>654974201</v>
      </c>
      <c r="L9" s="17">
        <v>3846668</v>
      </c>
      <c r="M9" s="17">
        <f>K9-L9</f>
        <v>651127533</v>
      </c>
      <c r="N9" s="22">
        <f>M9/J9</f>
        <v>977.89655700651053</v>
      </c>
      <c r="O9" s="26">
        <f>N9/$N$70</f>
        <v>1.5001063278350003E-2</v>
      </c>
      <c r="P9" s="28">
        <f>(F9^$V$10)*O9</f>
        <v>121696051.06489544</v>
      </c>
      <c r="Q9" s="14">
        <f>LN(P9)</f>
        <v>18.617037109320339</v>
      </c>
      <c r="R9" s="38">
        <f>Q9/$Q$70</f>
        <v>1.8634973363783693E-2</v>
      </c>
      <c r="T9" s="61" t="s">
        <v>84</v>
      </c>
      <c r="U9" s="62"/>
      <c r="V9" s="62"/>
      <c r="W9" s="62"/>
      <c r="X9" s="62"/>
      <c r="Y9" s="63"/>
    </row>
    <row r="10" spans="1:25" x14ac:dyDescent="0.2">
      <c r="A10" s="11">
        <v>52</v>
      </c>
      <c r="B10" s="1" t="s">
        <v>60</v>
      </c>
      <c r="C10" s="10">
        <v>21766</v>
      </c>
      <c r="D10" s="43">
        <f>$V$11*R10</f>
        <v>19021.762023029634</v>
      </c>
      <c r="E10" s="41">
        <f>(D10-C10)/C10</f>
        <v>-0.12607911315677506</v>
      </c>
      <c r="F10" s="16">
        <v>101864.67</v>
      </c>
      <c r="G10" s="2">
        <v>0.21</v>
      </c>
      <c r="H10" s="45">
        <f>D10/F10</f>
        <v>0.18673561719710705</v>
      </c>
      <c r="I10" s="41">
        <f>(H10-G10)/G10</f>
        <v>-0.11078277525187118</v>
      </c>
      <c r="J10" s="17">
        <v>944971</v>
      </c>
      <c r="K10" s="17">
        <v>724201280</v>
      </c>
      <c r="L10" s="17">
        <v>4939581</v>
      </c>
      <c r="M10" s="17">
        <f>K10-L10</f>
        <v>719261699</v>
      </c>
      <c r="N10" s="22">
        <f>M10/J10</f>
        <v>761.14684895092023</v>
      </c>
      <c r="O10" s="26">
        <f>N10/$N$70</f>
        <v>1.1676093921612455E-2</v>
      </c>
      <c r="P10" s="28">
        <f>(F10^$V$10)*O10</f>
        <v>121155949.33763519</v>
      </c>
      <c r="Q10" s="14">
        <f>LN(P10)</f>
        <v>18.612589111224022</v>
      </c>
      <c r="R10" s="38">
        <f>Q10/$Q$70</f>
        <v>1.8630521080342442E-2</v>
      </c>
      <c r="T10" s="64" t="s">
        <v>76</v>
      </c>
      <c r="U10" s="65"/>
      <c r="V10" s="66">
        <v>2</v>
      </c>
      <c r="W10" s="67"/>
      <c r="X10" s="67"/>
      <c r="Y10" s="68"/>
    </row>
    <row r="11" spans="1:25" x14ac:dyDescent="0.2">
      <c r="A11" s="11">
        <v>49</v>
      </c>
      <c r="B11" s="1" t="s">
        <v>53</v>
      </c>
      <c r="C11" s="10">
        <v>14822</v>
      </c>
      <c r="D11" s="43">
        <f>$V$11*R11</f>
        <v>18561.705356616618</v>
      </c>
      <c r="E11" s="41">
        <f>(D11-C11)/C11</f>
        <v>0.25230774231659814</v>
      </c>
      <c r="F11" s="16">
        <v>61231.27</v>
      </c>
      <c r="G11" s="2">
        <v>0.24</v>
      </c>
      <c r="H11" s="45">
        <f>D11/F11</f>
        <v>0.30314094998546687</v>
      </c>
      <c r="I11" s="41">
        <f>(H11-G11)/G11</f>
        <v>0.26308729160611199</v>
      </c>
      <c r="J11" s="17">
        <v>308327</v>
      </c>
      <c r="K11" s="17">
        <v>415958062</v>
      </c>
      <c r="L11" s="17">
        <v>1883620</v>
      </c>
      <c r="M11" s="17">
        <f>K11-L11</f>
        <v>414074442</v>
      </c>
      <c r="N11" s="22">
        <f>M11/J11</f>
        <v>1342.9717215813082</v>
      </c>
      <c r="O11" s="26">
        <f>N11/$N$70</f>
        <v>2.0601364870478544E-2</v>
      </c>
      <c r="P11" s="28">
        <f>(F11^$V$10)*O11</f>
        <v>77240046.83753626</v>
      </c>
      <c r="Q11" s="14">
        <f>LN(P11)</f>
        <v>18.162428621914049</v>
      </c>
      <c r="R11" s="38">
        <f>Q11/$Q$70</f>
        <v>1.817992689188699E-2</v>
      </c>
      <c r="T11" s="64" t="s">
        <v>105</v>
      </c>
      <c r="U11" s="69"/>
      <c r="V11" s="70">
        <v>1021000</v>
      </c>
      <c r="W11" s="71"/>
      <c r="X11" s="71"/>
      <c r="Y11" s="72"/>
    </row>
    <row r="12" spans="1:25" x14ac:dyDescent="0.2">
      <c r="A12" s="11">
        <v>51</v>
      </c>
      <c r="B12" s="1" t="s">
        <v>56</v>
      </c>
      <c r="C12" s="10">
        <v>21766</v>
      </c>
      <c r="D12" s="43">
        <f>$V$11*R12</f>
        <v>18535.97956923096</v>
      </c>
      <c r="E12" s="41">
        <f>(D12-C12)/C12</f>
        <v>-0.14839752048006249</v>
      </c>
      <c r="F12" s="16">
        <v>69813.37</v>
      </c>
      <c r="G12" s="2">
        <v>0.31</v>
      </c>
      <c r="H12" s="45">
        <f>D12/F12</f>
        <v>0.26550758929458584</v>
      </c>
      <c r="I12" s="41">
        <f>(H12-G12)/G12</f>
        <v>-0.14352390550133598</v>
      </c>
      <c r="J12" s="17">
        <v>487588</v>
      </c>
      <c r="K12" s="17">
        <v>495052149</v>
      </c>
      <c r="L12" s="17">
        <v>3853720</v>
      </c>
      <c r="M12" s="17">
        <f>K12-L12</f>
        <v>491198429</v>
      </c>
      <c r="N12" s="22">
        <f>M12/J12</f>
        <v>1007.4046715669787</v>
      </c>
      <c r="O12" s="26">
        <f>N12/$N$70</f>
        <v>1.545372168130155E-2</v>
      </c>
      <c r="P12" s="28">
        <f>(F12^$V$10)*O12</f>
        <v>75319996.572367281</v>
      </c>
      <c r="Q12" s="14">
        <f>LN(P12)</f>
        <v>18.137256216245621</v>
      </c>
      <c r="R12" s="38">
        <f>Q12/$Q$70</f>
        <v>1.815473023431044E-2</v>
      </c>
      <c r="T12" s="58" t="s">
        <v>77</v>
      </c>
      <c r="U12" s="59"/>
      <c r="V12" s="59"/>
      <c r="W12" s="59"/>
      <c r="X12" s="59"/>
      <c r="Y12" s="60"/>
    </row>
    <row r="13" spans="1:25" x14ac:dyDescent="0.2">
      <c r="A13" s="11">
        <v>5</v>
      </c>
      <c r="B13" s="1" t="s">
        <v>57</v>
      </c>
      <c r="C13" s="10">
        <v>21766</v>
      </c>
      <c r="D13" s="43">
        <f>$V$11*R13</f>
        <v>18483.326020107022</v>
      </c>
      <c r="E13" s="41">
        <f>(D13-C13)/C13</f>
        <v>-0.15081659376518319</v>
      </c>
      <c r="F13" s="16">
        <v>71673.919999999998</v>
      </c>
      <c r="G13" s="2">
        <v>0.3</v>
      </c>
      <c r="H13" s="45">
        <f>D13/F13</f>
        <v>0.25788077476587051</v>
      </c>
      <c r="I13" s="41">
        <f>(H13-G13)/G13</f>
        <v>-0.14039741744709827</v>
      </c>
      <c r="J13" s="17">
        <v>561714</v>
      </c>
      <c r="K13" s="17">
        <v>514016009</v>
      </c>
      <c r="L13" s="17">
        <v>4099770</v>
      </c>
      <c r="M13" s="17">
        <f>K13-L13</f>
        <v>509916239</v>
      </c>
      <c r="N13" s="22">
        <f>M13/J13</f>
        <v>907.78623819238976</v>
      </c>
      <c r="O13" s="26">
        <f>N13/$N$70</f>
        <v>1.3925561660658024E-2</v>
      </c>
      <c r="P13" s="28">
        <f>(F13^$V$10)*O13</f>
        <v>71537710.339220405</v>
      </c>
      <c r="Q13" s="14">
        <f>LN(P13)</f>
        <v>18.085735285960354</v>
      </c>
      <c r="R13" s="38">
        <f>Q13/$Q$70</f>
        <v>1.8103159667097964E-2</v>
      </c>
      <c r="T13" s="58" t="s">
        <v>78</v>
      </c>
      <c r="U13" s="59"/>
      <c r="V13" s="59"/>
      <c r="W13" s="59"/>
      <c r="X13" s="59"/>
      <c r="Y13" s="60"/>
    </row>
    <row r="14" spans="1:25" x14ac:dyDescent="0.2">
      <c r="A14" s="11">
        <v>59</v>
      </c>
      <c r="B14" s="1" t="s">
        <v>55</v>
      </c>
      <c r="C14" s="10">
        <v>21766</v>
      </c>
      <c r="D14" s="43">
        <f>$V$11*R14</f>
        <v>18441.136222380916</v>
      </c>
      <c r="E14" s="41">
        <f>(D14-C14)/C14</f>
        <v>-0.15275492867863111</v>
      </c>
      <c r="F14" s="16">
        <v>66306.77</v>
      </c>
      <c r="G14" s="2">
        <v>0.33</v>
      </c>
      <c r="H14" s="45">
        <f>D14/F14</f>
        <v>0.27811845189233186</v>
      </c>
      <c r="I14" s="41">
        <f>(H14-G14)/G14</f>
        <v>-0.15721681244747923</v>
      </c>
      <c r="J14" s="17">
        <v>442903</v>
      </c>
      <c r="K14" s="17">
        <v>455505110</v>
      </c>
      <c r="L14" s="17">
        <v>4719413</v>
      </c>
      <c r="M14" s="17">
        <f>K14-L14</f>
        <v>450785697</v>
      </c>
      <c r="N14" s="22">
        <f>M14/J14</f>
        <v>1017.7977954540836</v>
      </c>
      <c r="O14" s="26">
        <f>N14/$N$70</f>
        <v>1.5613153584372617E-2</v>
      </c>
      <c r="P14" s="28">
        <f>(F14^$V$10)*O14</f>
        <v>68644599.754085988</v>
      </c>
      <c r="Q14" s="14">
        <f>LN(P14)</f>
        <v>18.044453023633082</v>
      </c>
      <c r="R14" s="38">
        <f>Q14/$Q$70</f>
        <v>1.8061837632106677E-2</v>
      </c>
    </row>
    <row r="15" spans="1:25" x14ac:dyDescent="0.2">
      <c r="A15" s="11">
        <v>64</v>
      </c>
      <c r="B15" s="1" t="s">
        <v>54</v>
      </c>
      <c r="C15" s="10">
        <v>21766</v>
      </c>
      <c r="D15" s="43">
        <f>$V$11*R15</f>
        <v>18117.394865721781</v>
      </c>
      <c r="E15" s="41">
        <f>(D15-C15)/C15</f>
        <v>-0.16762864716889733</v>
      </c>
      <c r="F15" s="16">
        <v>62362.66</v>
      </c>
      <c r="G15" s="2">
        <v>0.35</v>
      </c>
      <c r="H15" s="45">
        <f>D15/F15</f>
        <v>0.29051671089273262</v>
      </c>
      <c r="I15" s="41">
        <f>(H15-G15)/G15</f>
        <v>-0.16995225459219246</v>
      </c>
      <c r="J15" s="17">
        <v>510494</v>
      </c>
      <c r="K15" s="17">
        <v>432072196</v>
      </c>
      <c r="L15" s="17">
        <v>4170565</v>
      </c>
      <c r="M15" s="17">
        <f>K15-L15</f>
        <v>427901631</v>
      </c>
      <c r="N15" s="22">
        <f>M15/J15</f>
        <v>838.21089180284196</v>
      </c>
      <c r="O15" s="26">
        <f>N15/$N$70</f>
        <v>1.2858266591128724E-2</v>
      </c>
      <c r="P15" s="28">
        <f>(F15^$V$10)*O15</f>
        <v>50007102.116061561</v>
      </c>
      <c r="Q15" s="14">
        <f>LN(P15)</f>
        <v>17.727675595626597</v>
      </c>
      <c r="R15" s="38">
        <f>Q15/$Q$70</f>
        <v>1.7744755010501254E-2</v>
      </c>
    </row>
    <row r="16" spans="1:25" x14ac:dyDescent="0.2">
      <c r="A16" s="11">
        <v>41</v>
      </c>
      <c r="B16" s="1" t="s">
        <v>52</v>
      </c>
      <c r="C16" s="10">
        <v>21766</v>
      </c>
      <c r="D16" s="43">
        <f>$V$11*R16</f>
        <v>17696.705401987892</v>
      </c>
      <c r="E16" s="41">
        <f>(D16-C16)/C16</f>
        <v>-0.18695647330754883</v>
      </c>
      <c r="F16" s="16">
        <v>47663.360000000001</v>
      </c>
      <c r="G16" s="2">
        <v>0.46</v>
      </c>
      <c r="H16" s="45">
        <f>D16/F16</f>
        <v>0.37128531018350136</v>
      </c>
      <c r="I16" s="41">
        <f>(H16-G16)/G16</f>
        <v>-0.19285802134021446</v>
      </c>
      <c r="J16" s="17">
        <v>349334</v>
      </c>
      <c r="K16" s="17">
        <v>334033095</v>
      </c>
      <c r="L16" s="17">
        <v>1908465</v>
      </c>
      <c r="M16" s="17">
        <f>K16-L16</f>
        <v>332124630</v>
      </c>
      <c r="N16" s="22">
        <f>M16/J16</f>
        <v>950.73663027360635</v>
      </c>
      <c r="O16" s="26">
        <f>N16/$N$70</f>
        <v>1.4584426389063017E-2</v>
      </c>
      <c r="P16" s="28">
        <f>(F16^$V$10)*O16</f>
        <v>33132839.877483737</v>
      </c>
      <c r="Q16" s="14">
        <f>LN(P16)</f>
        <v>17.316035489814102</v>
      </c>
      <c r="R16" s="38">
        <f>Q16/$Q$70</f>
        <v>1.7332718317324088E-2</v>
      </c>
    </row>
    <row r="17" spans="1:18" x14ac:dyDescent="0.2">
      <c r="A17" s="11">
        <v>11</v>
      </c>
      <c r="B17" s="1" t="s">
        <v>51</v>
      </c>
      <c r="C17" s="10">
        <v>20869</v>
      </c>
      <c r="D17" s="43">
        <f>$V$11*R17</f>
        <v>17696.643433818455</v>
      </c>
      <c r="E17" s="41">
        <f>(D17-C17)/C17</f>
        <v>-0.15201286914473836</v>
      </c>
      <c r="F17" s="16">
        <v>45341.599999999999</v>
      </c>
      <c r="G17" s="2">
        <v>0.46</v>
      </c>
      <c r="H17" s="45">
        <f>D17/F17</f>
        <v>0.39029596295275104</v>
      </c>
      <c r="I17" s="41">
        <f>(H17-G17)/G17</f>
        <v>-0.15153051532010647</v>
      </c>
      <c r="J17" s="17">
        <v>343802</v>
      </c>
      <c r="K17" s="17">
        <v>363526247</v>
      </c>
      <c r="L17" s="17">
        <v>2351050</v>
      </c>
      <c r="M17" s="17">
        <f>K17-L17</f>
        <v>361175197</v>
      </c>
      <c r="N17" s="22">
        <f>M17/J17</f>
        <v>1050.5325652555832</v>
      </c>
      <c r="O17" s="26">
        <f>N17/$N$70</f>
        <v>1.6115309307977693E-2</v>
      </c>
      <c r="P17" s="28">
        <f>(F17^$V$10)*O17</f>
        <v>33130830.922487017</v>
      </c>
      <c r="Q17" s="14">
        <f>LN(P17)</f>
        <v>17.315974854628241</v>
      </c>
      <c r="R17" s="38">
        <f>Q17/$Q$70</f>
        <v>1.733265762372033E-2</v>
      </c>
    </row>
    <row r="18" spans="1:18" x14ac:dyDescent="0.2">
      <c r="A18" s="11">
        <v>10</v>
      </c>
      <c r="B18" s="1" t="s">
        <v>45</v>
      </c>
      <c r="C18" s="10">
        <v>20096</v>
      </c>
      <c r="D18" s="43">
        <f>$V$11*R18</f>
        <v>17443.062441707993</v>
      </c>
      <c r="E18" s="41">
        <f>(D18-C18)/C18</f>
        <v>-0.13201321448507203</v>
      </c>
      <c r="F18" s="16">
        <v>36628.21</v>
      </c>
      <c r="G18" s="2">
        <v>0.55000000000000004</v>
      </c>
      <c r="H18" s="45">
        <f>D18/F18</f>
        <v>0.47621935228906881</v>
      </c>
      <c r="I18" s="41">
        <f>(H18-G18)/G18</f>
        <v>-0.13414663220169315</v>
      </c>
      <c r="J18" s="17">
        <v>201277</v>
      </c>
      <c r="K18" s="17">
        <v>254936376</v>
      </c>
      <c r="L18" s="17">
        <v>2119481</v>
      </c>
      <c r="M18" s="17">
        <f>K18-L18</f>
        <v>252816895</v>
      </c>
      <c r="N18" s="22">
        <f>M18/J18</f>
        <v>1256.0645031474039</v>
      </c>
      <c r="O18" s="26">
        <f>N18/$N$70</f>
        <v>1.9268196578053825E-2</v>
      </c>
      <c r="P18" s="28">
        <f>(F18^$V$10)*O18</f>
        <v>25850709.028231796</v>
      </c>
      <c r="Q18" s="14">
        <f>LN(P18)</f>
        <v>17.067848587100848</v>
      </c>
      <c r="R18" s="38">
        <f>Q18/$Q$70</f>
        <v>1.7084292303337897E-2</v>
      </c>
    </row>
    <row r="19" spans="1:18" x14ac:dyDescent="0.2">
      <c r="A19" s="11">
        <v>35</v>
      </c>
      <c r="B19" s="1" t="s">
        <v>48</v>
      </c>
      <c r="C19" s="10">
        <v>21596</v>
      </c>
      <c r="D19" s="43">
        <f>$V$11*R19</f>
        <v>17375.023619747284</v>
      </c>
      <c r="E19" s="41">
        <f>(D19-C19)/C19</f>
        <v>-0.19545176793168717</v>
      </c>
      <c r="F19" s="16">
        <v>41879.699999999997</v>
      </c>
      <c r="G19" s="2">
        <v>0.52</v>
      </c>
      <c r="H19" s="45">
        <f>D19/F19</f>
        <v>0.41487937162270228</v>
      </c>
      <c r="I19" s="41">
        <f>(H19-G19)/G19</f>
        <v>-0.20215505457172642</v>
      </c>
      <c r="J19" s="17">
        <v>316569</v>
      </c>
      <c r="K19" s="17">
        <v>286685087</v>
      </c>
      <c r="L19" s="17">
        <v>2113636</v>
      </c>
      <c r="M19" s="17">
        <f>K19-L19</f>
        <v>284571451</v>
      </c>
      <c r="N19" s="22">
        <f>M19/J19</f>
        <v>898.9239344345151</v>
      </c>
      <c r="O19" s="26">
        <f>N19/$N$70</f>
        <v>1.3789612742021069E-2</v>
      </c>
      <c r="P19" s="28">
        <f>(F19^$V$10)*O19</f>
        <v>24185729.646761157</v>
      </c>
      <c r="Q19" s="14">
        <f>LN(P19)</f>
        <v>17.00127333317678</v>
      </c>
      <c r="R19" s="38">
        <f>Q19/$Q$70</f>
        <v>1.7017652908665311E-2</v>
      </c>
    </row>
    <row r="20" spans="1:18" x14ac:dyDescent="0.2">
      <c r="A20" s="11">
        <v>55</v>
      </c>
      <c r="B20" s="1" t="s">
        <v>44</v>
      </c>
      <c r="C20" s="10">
        <v>16182</v>
      </c>
      <c r="D20" s="43">
        <f>$V$11*R20</f>
        <v>17346.474396342437</v>
      </c>
      <c r="E20" s="41">
        <f>(D20-C20)/C20</f>
        <v>7.196109234596694E-2</v>
      </c>
      <c r="F20" s="16">
        <v>36276.620000000003</v>
      </c>
      <c r="G20" s="2">
        <v>0.45</v>
      </c>
      <c r="H20" s="45">
        <f>D20/F20</f>
        <v>0.47817228827664859</v>
      </c>
      <c r="I20" s="41">
        <f>(H20-G20)/G20</f>
        <v>6.2605085059219065E-2</v>
      </c>
      <c r="J20" s="17">
        <v>213566</v>
      </c>
      <c r="K20" s="17">
        <v>251899238</v>
      </c>
      <c r="L20" s="17">
        <v>3084279</v>
      </c>
      <c r="M20" s="17">
        <f>K20-L20</f>
        <v>248814959</v>
      </c>
      <c r="N20" s="22">
        <f>M20/J20</f>
        <v>1165.0494882144162</v>
      </c>
      <c r="O20" s="26">
        <f>N20/$N$70</f>
        <v>1.7872014140854969E-2</v>
      </c>
      <c r="P20" s="28">
        <f>(F20^$V$10)*O20</f>
        <v>23519448.340203676</v>
      </c>
      <c r="Q20" s="14">
        <f>LN(P20)</f>
        <v>16.973338225796315</v>
      </c>
      <c r="R20" s="38">
        <f>Q20/$Q$70</f>
        <v>1.698969088770072E-2</v>
      </c>
    </row>
    <row r="21" spans="1:18" x14ac:dyDescent="0.2">
      <c r="A21" s="11">
        <v>42</v>
      </c>
      <c r="B21" s="1" t="s">
        <v>50</v>
      </c>
      <c r="C21" s="10">
        <v>21766</v>
      </c>
      <c r="D21" s="43">
        <f>$V$11*R21</f>
        <v>17318.768053489424</v>
      </c>
      <c r="E21" s="41">
        <f>(D21-C21)/C21</f>
        <v>-0.20432012985898079</v>
      </c>
      <c r="F21" s="16">
        <v>42191.86</v>
      </c>
      <c r="G21" s="2">
        <v>0.52</v>
      </c>
      <c r="H21" s="45">
        <f>D21/F21</f>
        <v>0.41047652446442096</v>
      </c>
      <c r="I21" s="41">
        <f>(H21-G21)/G21</f>
        <v>-0.21062206833765204</v>
      </c>
      <c r="J21" s="17">
        <v>341205</v>
      </c>
      <c r="K21" s="17">
        <v>287863310</v>
      </c>
      <c r="L21" s="17">
        <v>1852683</v>
      </c>
      <c r="M21" s="17">
        <f>K21-L21</f>
        <v>286010627</v>
      </c>
      <c r="N21" s="22">
        <f>M21/J21</f>
        <v>838.23691622338481</v>
      </c>
      <c r="O21" s="26">
        <f>N21/$N$70</f>
        <v>1.2858665809201994E-2</v>
      </c>
      <c r="P21" s="28">
        <f>(F21^$V$10)*O21</f>
        <v>22890393.16251976</v>
      </c>
      <c r="Q21" s="14">
        <f>LN(P21)</f>
        <v>16.946227867950736</v>
      </c>
      <c r="R21" s="38">
        <f>Q21/$Q$70</f>
        <v>1.6962554410861336E-2</v>
      </c>
    </row>
    <row r="22" spans="1:18" x14ac:dyDescent="0.2">
      <c r="A22" s="11">
        <v>58</v>
      </c>
      <c r="B22" s="1" t="s">
        <v>49</v>
      </c>
      <c r="C22" s="10">
        <v>21766</v>
      </c>
      <c r="D22" s="43">
        <f>$V$11*R22</f>
        <v>17298.021188025596</v>
      </c>
      <c r="E22" s="41">
        <f>(D22-C22)/C22</f>
        <v>-0.20527330754269982</v>
      </c>
      <c r="F22" s="16">
        <v>42147.83</v>
      </c>
      <c r="G22" s="2">
        <v>0.52</v>
      </c>
      <c r="H22" s="45">
        <f>D22/F22</f>
        <v>0.41041309097112699</v>
      </c>
      <c r="I22" s="41">
        <f>(H22-G22)/G22</f>
        <v>-0.2107440558247558</v>
      </c>
      <c r="J22" s="17">
        <v>392090</v>
      </c>
      <c r="K22" s="17">
        <v>325467397</v>
      </c>
      <c r="L22" s="17">
        <v>2734660</v>
      </c>
      <c r="M22" s="17">
        <f>K22-L22</f>
        <v>322732737</v>
      </c>
      <c r="N22" s="22">
        <f>M22/J22</f>
        <v>823.10881940370837</v>
      </c>
      <c r="O22" s="26">
        <f>N22/$N$70</f>
        <v>1.2626598791431054E-2</v>
      </c>
      <c r="P22" s="28">
        <f>(F22^$V$10)*O22</f>
        <v>22430389.774443097</v>
      </c>
      <c r="Q22" s="14">
        <f>LN(P22)</f>
        <v>16.925927283716923</v>
      </c>
      <c r="R22" s="38">
        <f>Q22/$Q$70</f>
        <v>1.6942234268389419E-2</v>
      </c>
    </row>
    <row r="23" spans="1:18" x14ac:dyDescent="0.2">
      <c r="A23" s="11">
        <v>17</v>
      </c>
      <c r="B23" s="1" t="s">
        <v>47</v>
      </c>
      <c r="C23" s="10">
        <v>21766</v>
      </c>
      <c r="D23" s="43">
        <f>$V$11*R23</f>
        <v>17296.384960434596</v>
      </c>
      <c r="E23" s="41">
        <f>(D23-C23)/C23</f>
        <v>-0.20534848109737222</v>
      </c>
      <c r="F23" s="16">
        <v>40125.269999999997</v>
      </c>
      <c r="G23" s="2">
        <v>0.54</v>
      </c>
      <c r="H23" s="45">
        <f>D23/F23</f>
        <v>0.43105965294276144</v>
      </c>
      <c r="I23" s="41">
        <f>(H23-G23)/G23</f>
        <v>-0.20174138343933071</v>
      </c>
      <c r="J23" s="17">
        <v>306944</v>
      </c>
      <c r="K23" s="17">
        <v>279868329</v>
      </c>
      <c r="L23" s="17">
        <v>1553986</v>
      </c>
      <c r="M23" s="17">
        <f>K23-L23</f>
        <v>278314343</v>
      </c>
      <c r="N23" s="22">
        <f>M23/J23</f>
        <v>906.72677426501252</v>
      </c>
      <c r="O23" s="26">
        <f>N23/$N$70</f>
        <v>1.3909309343066922E-2</v>
      </c>
      <c r="P23" s="28">
        <f>(F23^$V$10)*O23</f>
        <v>22394506.756270409</v>
      </c>
      <c r="Q23" s="14">
        <f>LN(P23)</f>
        <v>16.924326252655401</v>
      </c>
      <c r="R23" s="38">
        <f>Q23/$Q$70</f>
        <v>1.6940631694842896E-2</v>
      </c>
    </row>
    <row r="24" spans="1:18" x14ac:dyDescent="0.2">
      <c r="A24" s="11">
        <v>56</v>
      </c>
      <c r="B24" s="1" t="s">
        <v>46</v>
      </c>
      <c r="C24" s="10">
        <v>20154</v>
      </c>
      <c r="D24" s="43">
        <f>$V$11*R24</f>
        <v>17285.530053965296</v>
      </c>
      <c r="E24" s="41">
        <f>(D24-C24)/C24</f>
        <v>-0.14232757497443205</v>
      </c>
      <c r="F24" s="16">
        <v>39152.26</v>
      </c>
      <c r="G24" s="2">
        <v>0.51</v>
      </c>
      <c r="H24" s="45">
        <f>D24/F24</f>
        <v>0.44149507726923798</v>
      </c>
      <c r="I24" s="41">
        <f>(H24-G24)/G24</f>
        <v>-0.13432337790345497</v>
      </c>
      <c r="J24" s="17">
        <v>287749</v>
      </c>
      <c r="K24" s="17">
        <v>272365805</v>
      </c>
      <c r="L24" s="17">
        <v>1221987</v>
      </c>
      <c r="M24" s="17">
        <f>K24-L24</f>
        <v>271143818</v>
      </c>
      <c r="N24" s="22">
        <f>M24/J24</f>
        <v>942.2928246492603</v>
      </c>
      <c r="O24" s="26">
        <f>N24/$N$70</f>
        <v>1.4454897287469034E-2</v>
      </c>
      <c r="P24" s="28">
        <f>(F24^$V$10)*O24</f>
        <v>22157904.291236788</v>
      </c>
      <c r="Q24" s="14">
        <f>LN(P24)</f>
        <v>16.913704843676083</v>
      </c>
      <c r="R24" s="38">
        <f>Q24/$Q$70</f>
        <v>1.6930000052855335E-2</v>
      </c>
    </row>
    <row r="25" spans="1:18" x14ac:dyDescent="0.2">
      <c r="A25" s="11">
        <v>46</v>
      </c>
      <c r="B25" s="1" t="s">
        <v>42</v>
      </c>
      <c r="C25" s="10">
        <v>21766</v>
      </c>
      <c r="D25" s="43">
        <f>$V$11*R25</f>
        <v>16934.77219735067</v>
      </c>
      <c r="E25" s="41">
        <f>(D25-C25)/C25</f>
        <v>-0.22196213372458556</v>
      </c>
      <c r="F25" s="16">
        <v>30253.759999999998</v>
      </c>
      <c r="G25" s="2">
        <v>0.72</v>
      </c>
      <c r="H25" s="45">
        <f>D25/F25</f>
        <v>0.55975760359541005</v>
      </c>
      <c r="I25" s="41">
        <f>(H25-G25)/G25</f>
        <v>-0.22255888389526379</v>
      </c>
      <c r="J25" s="17">
        <v>191898</v>
      </c>
      <c r="K25" s="17">
        <v>217311716</v>
      </c>
      <c r="L25" s="17">
        <v>2451567</v>
      </c>
      <c r="M25" s="17">
        <f>K25-L25</f>
        <v>214860149</v>
      </c>
      <c r="N25" s="22">
        <f>M25/J25</f>
        <v>1119.6580944043189</v>
      </c>
      <c r="O25" s="26">
        <f>N25/$N$70</f>
        <v>1.7175704121191775E-2</v>
      </c>
      <c r="P25" s="28">
        <f>(F25^$V$10)*O25</f>
        <v>15720750.124394771</v>
      </c>
      <c r="Q25" s="14">
        <f>LN(P25)</f>
        <v>16.570492061663693</v>
      </c>
      <c r="R25" s="38">
        <f>Q25/$Q$70</f>
        <v>1.6586456608570686E-2</v>
      </c>
    </row>
    <row r="26" spans="1:18" x14ac:dyDescent="0.2">
      <c r="A26" s="11">
        <v>37</v>
      </c>
      <c r="B26" s="1" t="s">
        <v>43</v>
      </c>
      <c r="C26" s="10">
        <v>21766</v>
      </c>
      <c r="D26" s="43">
        <f>$V$11*R26</f>
        <v>16833.647419746394</v>
      </c>
      <c r="E26" s="41">
        <f>(D26-C26)/C26</f>
        <v>-0.22660813104169833</v>
      </c>
      <c r="F26" s="16">
        <v>33585.339999999997</v>
      </c>
      <c r="G26" s="2">
        <v>0.65</v>
      </c>
      <c r="H26" s="45">
        <f>D26/F26</f>
        <v>0.50122009840443471</v>
      </c>
      <c r="I26" s="41">
        <f>(H26-G26)/G26</f>
        <v>-0.2288921563008697</v>
      </c>
      <c r="J26" s="17">
        <v>284443</v>
      </c>
      <c r="K26" s="17">
        <v>235905283</v>
      </c>
      <c r="L26" s="17">
        <v>1824012</v>
      </c>
      <c r="M26" s="17">
        <f>K26-L26</f>
        <v>234081271</v>
      </c>
      <c r="N26" s="22">
        <f>M26/J26</f>
        <v>822.94614738277971</v>
      </c>
      <c r="O26" s="26">
        <f>N26/$N$70</f>
        <v>1.2624103380989035E-2</v>
      </c>
      <c r="P26" s="28">
        <f>(F26^$V$10)*O26</f>
        <v>14239673.805424143</v>
      </c>
      <c r="Q26" s="14">
        <f>LN(P26)</f>
        <v>16.471542556763275</v>
      </c>
      <c r="R26" s="38">
        <f>Q26/$Q$70</f>
        <v>1.6487411772523403E-2</v>
      </c>
    </row>
    <row r="27" spans="1:18" x14ac:dyDescent="0.2">
      <c r="A27" s="11">
        <v>3</v>
      </c>
      <c r="B27" s="1" t="s">
        <v>40</v>
      </c>
      <c r="C27" s="10">
        <v>21766</v>
      </c>
      <c r="D27" s="43">
        <f>$V$11*R27</f>
        <v>16693.381965631026</v>
      </c>
      <c r="E27" s="41">
        <f>(D27-C27)/C27</f>
        <v>-0.2330523768431946</v>
      </c>
      <c r="F27" s="16">
        <v>27117.61</v>
      </c>
      <c r="G27" s="2">
        <v>0.8</v>
      </c>
      <c r="H27" s="45">
        <f>D27/F27</f>
        <v>0.61559193327254969</v>
      </c>
      <c r="I27" s="41">
        <f>(H27-G27)/G27</f>
        <v>-0.23051008340931295</v>
      </c>
      <c r="J27" s="17">
        <v>173310</v>
      </c>
      <c r="K27" s="17">
        <v>192580686</v>
      </c>
      <c r="L27" s="17">
        <v>1865373</v>
      </c>
      <c r="M27" s="17">
        <f>K27-L27</f>
        <v>190715313</v>
      </c>
      <c r="N27" s="22">
        <f>M27/J27</f>
        <v>1100.4287865674225</v>
      </c>
      <c r="O27" s="26">
        <f>N27/$N$70</f>
        <v>1.6880723980814583E-2</v>
      </c>
      <c r="P27" s="28">
        <f>(F27^$V$10)*O27</f>
        <v>12413489.743238976</v>
      </c>
      <c r="Q27" s="14">
        <f>LN(P27)</f>
        <v>16.334294321779165</v>
      </c>
      <c r="R27" s="38">
        <f>Q27/$Q$70</f>
        <v>1.6350031308159672E-2</v>
      </c>
    </row>
    <row r="28" spans="1:18" x14ac:dyDescent="0.2">
      <c r="A28" s="11">
        <v>57</v>
      </c>
      <c r="B28" s="1" t="s">
        <v>39</v>
      </c>
      <c r="C28" s="10">
        <v>18042</v>
      </c>
      <c r="D28" s="43">
        <f>$V$11*R28</f>
        <v>16629.739270064671</v>
      </c>
      <c r="E28" s="41">
        <f>(D28-C28)/C28</f>
        <v>-7.8276284776373425E-2</v>
      </c>
      <c r="F28" s="16">
        <v>26232</v>
      </c>
      <c r="G28" s="2">
        <v>0.69</v>
      </c>
      <c r="H28" s="45">
        <f>D28/F28</f>
        <v>0.63394858455568281</v>
      </c>
      <c r="I28" s="41">
        <f>(H28-G28)/G28</f>
        <v>-8.1233935426546569E-2</v>
      </c>
      <c r="J28" s="17">
        <v>162925</v>
      </c>
      <c r="K28" s="17">
        <v>182222644</v>
      </c>
      <c r="L28" s="17">
        <v>2192775</v>
      </c>
      <c r="M28" s="17">
        <f>K28-L28</f>
        <v>180029869</v>
      </c>
      <c r="N28" s="22">
        <f>M28/J28</f>
        <v>1104.986153137947</v>
      </c>
      <c r="O28" s="26">
        <f>N28/$N$70</f>
        <v>1.6950634590292901E-2</v>
      </c>
      <c r="P28" s="28">
        <f>(F28^$V$10)*O28</f>
        <v>11664033.789691482</v>
      </c>
      <c r="Q28" s="14">
        <f>LN(P28)</f>
        <v>16.272020630147804</v>
      </c>
      <c r="R28" s="38">
        <f>Q28/$Q$70</f>
        <v>1.6287697620043753E-2</v>
      </c>
    </row>
    <row r="29" spans="1:18" x14ac:dyDescent="0.2">
      <c r="A29" s="11">
        <v>1</v>
      </c>
      <c r="B29" s="1" t="s">
        <v>41</v>
      </c>
      <c r="C29" s="10">
        <v>21766</v>
      </c>
      <c r="D29" s="43">
        <f>$V$11*R29</f>
        <v>16414.694705919959</v>
      </c>
      <c r="E29" s="41">
        <f>(D29-C29)/C29</f>
        <v>-0.24585616530736198</v>
      </c>
      <c r="F29" s="16">
        <v>28337.33</v>
      </c>
      <c r="G29" s="2">
        <v>0.77</v>
      </c>
      <c r="H29" s="45">
        <f>D29/F29</f>
        <v>0.57926045629281087</v>
      </c>
      <c r="I29" s="41">
        <f>(H29-G29)/G29</f>
        <v>-0.24771369312621966</v>
      </c>
      <c r="J29" s="17">
        <v>254893</v>
      </c>
      <c r="K29" s="17">
        <v>197543472</v>
      </c>
      <c r="L29" s="17">
        <v>1985296</v>
      </c>
      <c r="M29" s="17">
        <f>K29-L29</f>
        <v>195558176</v>
      </c>
      <c r="N29" s="22">
        <f>M29/J29</f>
        <v>767.21673800378983</v>
      </c>
      <c r="O29" s="26">
        <f>N29/$N$70</f>
        <v>1.1769206827187451E-2</v>
      </c>
      <c r="P29" s="28">
        <f>(F29^$V$10)*O29</f>
        <v>9450723.3547386173</v>
      </c>
      <c r="Q29" s="14">
        <f>LN(P29)</f>
        <v>16.061601842015456</v>
      </c>
      <c r="R29" s="38">
        <f>Q29/$Q$70</f>
        <v>1.6077076107659117E-2</v>
      </c>
    </row>
    <row r="30" spans="1:18" x14ac:dyDescent="0.2">
      <c r="A30" s="11">
        <v>27</v>
      </c>
      <c r="B30" s="1" t="s">
        <v>38</v>
      </c>
      <c r="C30" s="10">
        <v>13411</v>
      </c>
      <c r="D30" s="43">
        <f>$V$11*R30</f>
        <v>16031.894057270409</v>
      </c>
      <c r="E30" s="41">
        <f>(D30-C30)/C30</f>
        <v>0.19542868222134133</v>
      </c>
      <c r="F30" s="16">
        <v>22092.799999999999</v>
      </c>
      <c r="G30" s="2">
        <v>0.61</v>
      </c>
      <c r="H30" s="45">
        <f>D30/F30</f>
        <v>0.72566148506619388</v>
      </c>
      <c r="I30" s="41">
        <f>(H30-G30)/G30</f>
        <v>0.18960899191179326</v>
      </c>
      <c r="J30" s="17">
        <v>176819</v>
      </c>
      <c r="K30" s="17">
        <v>154709877</v>
      </c>
      <c r="L30" s="17">
        <v>1251270</v>
      </c>
      <c r="M30" s="17">
        <f>K30-L30</f>
        <v>153458607</v>
      </c>
      <c r="N30" s="22">
        <f>M30/J30</f>
        <v>867.88527816580802</v>
      </c>
      <c r="O30" s="26">
        <f>N30/$N$70</f>
        <v>1.3313475625650457E-2</v>
      </c>
      <c r="P30" s="28">
        <f>(F30^$V$10)*O30</f>
        <v>6498198.4400114091</v>
      </c>
      <c r="Q30" s="14">
        <f>LN(P30)</f>
        <v>15.687035533373914</v>
      </c>
      <c r="R30" s="38">
        <f>Q30/$Q$70</f>
        <v>1.5702148929745748E-2</v>
      </c>
    </row>
    <row r="31" spans="1:18" x14ac:dyDescent="0.2">
      <c r="A31" s="11">
        <v>43</v>
      </c>
      <c r="B31" s="1" t="s">
        <v>37</v>
      </c>
      <c r="C31" s="10">
        <v>15907</v>
      </c>
      <c r="D31" s="43">
        <f>$V$11*R31</f>
        <v>15753.221179118485</v>
      </c>
      <c r="E31" s="41">
        <f>(D31-C31)/C31</f>
        <v>-9.6673678809024045E-3</v>
      </c>
      <c r="F31" s="16">
        <v>18713.88</v>
      </c>
      <c r="G31" s="2">
        <v>0.85</v>
      </c>
      <c r="H31" s="45">
        <f>D31/F31</f>
        <v>0.84179342707757476</v>
      </c>
      <c r="I31" s="41">
        <f>(H31-G31)/G31</f>
        <v>-9.6547916734414287E-3</v>
      </c>
      <c r="J31" s="17">
        <v>150062</v>
      </c>
      <c r="K31" s="17">
        <v>139554116</v>
      </c>
      <c r="L31" s="17">
        <v>1361714</v>
      </c>
      <c r="M31" s="17">
        <f>K31-L31</f>
        <v>138192402</v>
      </c>
      <c r="N31" s="22">
        <f>M31/J31</f>
        <v>920.90204048993087</v>
      </c>
      <c r="O31" s="26">
        <f>N31/$N$70</f>
        <v>1.4126759812755038E-2</v>
      </c>
      <c r="P31" s="28">
        <f>(F31^$V$10)*O31</f>
        <v>4947322.731044664</v>
      </c>
      <c r="Q31" s="14">
        <f>LN(P31)</f>
        <v>15.414357125810817</v>
      </c>
      <c r="R31" s="38">
        <f>Q31/$Q$70</f>
        <v>1.5429207815003414E-2</v>
      </c>
    </row>
    <row r="32" spans="1:18" x14ac:dyDescent="0.2">
      <c r="A32" s="11">
        <v>31</v>
      </c>
      <c r="B32" s="1" t="s">
        <v>36</v>
      </c>
      <c r="C32" s="10">
        <v>15391</v>
      </c>
      <c r="D32" s="43">
        <f>$V$11*R32</f>
        <v>15579.166868612887</v>
      </c>
      <c r="E32" s="41">
        <f>(D32-C32)/C32</f>
        <v>1.222577276414053E-2</v>
      </c>
      <c r="F32" s="16">
        <v>17656.46</v>
      </c>
      <c r="G32" s="2">
        <v>0.87</v>
      </c>
      <c r="H32" s="45">
        <f>D32/F32</f>
        <v>0.88234939895159548</v>
      </c>
      <c r="I32" s="41">
        <f>(H32-G32)/G32</f>
        <v>1.4194711438615495E-2</v>
      </c>
      <c r="J32" s="17">
        <v>143326</v>
      </c>
      <c r="K32" s="17">
        <v>126031146</v>
      </c>
      <c r="L32" s="17">
        <v>978174</v>
      </c>
      <c r="M32" s="17">
        <f>K32-L32</f>
        <v>125052972</v>
      </c>
      <c r="N32" s="22">
        <f>M32/J32</f>
        <v>872.50723525389674</v>
      </c>
      <c r="O32" s="26">
        <f>N32/$N$70</f>
        <v>1.338437706226097E-2</v>
      </c>
      <c r="P32" s="28">
        <f>(F32^$V$10)*O32</f>
        <v>4172587.3085061866</v>
      </c>
      <c r="Q32" s="14">
        <f>LN(P32)</f>
        <v>15.244046859046048</v>
      </c>
      <c r="R32" s="38">
        <f>Q32/$Q$70</f>
        <v>1.5258733465830447E-2</v>
      </c>
    </row>
    <row r="33" spans="1:18" x14ac:dyDescent="0.2">
      <c r="A33" s="11">
        <v>8</v>
      </c>
      <c r="B33" s="1" t="s">
        <v>35</v>
      </c>
      <c r="C33" s="10">
        <v>14201</v>
      </c>
      <c r="D33" s="43">
        <f>$V$11*R33</f>
        <v>15059.0890643822</v>
      </c>
      <c r="E33" s="41">
        <f>(D33-C33)/C33</f>
        <v>6.0424552100711244E-2</v>
      </c>
      <c r="F33" s="16">
        <v>15616.89</v>
      </c>
      <c r="G33" s="2">
        <v>0.91</v>
      </c>
      <c r="H33" s="45">
        <f>D33/F33</f>
        <v>0.96428220115414787</v>
      </c>
      <c r="I33" s="41">
        <f>(H33-G33)/G33</f>
        <v>5.9650770499063553E-2</v>
      </c>
      <c r="J33" s="17">
        <v>167141</v>
      </c>
      <c r="K33" s="17">
        <v>112828111</v>
      </c>
      <c r="L33" s="17">
        <v>765212</v>
      </c>
      <c r="M33" s="17">
        <f>K33-L33</f>
        <v>112062899</v>
      </c>
      <c r="N33" s="22">
        <f>M33/J33</f>
        <v>670.46923854709496</v>
      </c>
      <c r="O33" s="26">
        <f>N33/$N$70</f>
        <v>1.0285087314777357E-2</v>
      </c>
      <c r="P33" s="28">
        <f>(F33^$V$10)*O33</f>
        <v>2508401.6948647681</v>
      </c>
      <c r="Q33" s="14">
        <f>LN(P33)</f>
        <v>14.735156333326412</v>
      </c>
      <c r="R33" s="38">
        <f>Q33/$Q$70</f>
        <v>1.4749352658552596E-2</v>
      </c>
    </row>
    <row r="34" spans="1:18" x14ac:dyDescent="0.2">
      <c r="A34" s="11">
        <v>9</v>
      </c>
      <c r="B34" s="1" t="s">
        <v>34</v>
      </c>
      <c r="C34" s="10">
        <v>14778</v>
      </c>
      <c r="D34" s="43">
        <f>$V$11*R34</f>
        <v>15048.256250287561</v>
      </c>
      <c r="E34" s="41">
        <f>(D34-C34)/C34</f>
        <v>1.8287741933114141E-2</v>
      </c>
      <c r="F34" s="16">
        <v>14890.05</v>
      </c>
      <c r="G34" s="2">
        <v>0.99</v>
      </c>
      <c r="H34" s="45">
        <f>D34/F34</f>
        <v>1.0106249643411245</v>
      </c>
      <c r="I34" s="41">
        <f>(H34-G34)/G34</f>
        <v>2.0833297314267158E-2</v>
      </c>
      <c r="J34" s="17">
        <v>141501</v>
      </c>
      <c r="K34" s="17">
        <v>104149476</v>
      </c>
      <c r="L34" s="17">
        <v>889570</v>
      </c>
      <c r="M34" s="17">
        <f>K34-L34</f>
        <v>103259906</v>
      </c>
      <c r="N34" s="22">
        <f>M34/J34</f>
        <v>729.74682864432054</v>
      </c>
      <c r="O34" s="26">
        <f>N34/$N$70</f>
        <v>1.1194413432826728E-2</v>
      </c>
      <c r="P34" s="28">
        <f>(F34^$V$10)*O34</f>
        <v>2481953.5789698097</v>
      </c>
      <c r="Q34" s="14">
        <f>LN(P34)</f>
        <v>14.724556541497574</v>
      </c>
      <c r="R34" s="38">
        <f>Q34/$Q$70</f>
        <v>1.4738742654542175E-2</v>
      </c>
    </row>
    <row r="35" spans="1:18" x14ac:dyDescent="0.2">
      <c r="A35" s="11">
        <v>18</v>
      </c>
      <c r="B35" s="1" t="s">
        <v>33</v>
      </c>
      <c r="C35" s="10">
        <v>9022</v>
      </c>
      <c r="D35" s="43">
        <f>$V$11*R35</f>
        <v>14906.079891165624</v>
      </c>
      <c r="E35" s="41">
        <f>(D35-C35)/C35</f>
        <v>0.65219240646925558</v>
      </c>
      <c r="F35" s="16">
        <v>12822.01</v>
      </c>
      <c r="G35" s="2">
        <v>0.7</v>
      </c>
      <c r="H35" s="45">
        <f>D35/F35</f>
        <v>1.1625384702683608</v>
      </c>
      <c r="I35" s="41">
        <f>(H35-G35)/G35</f>
        <v>0.66076924324051545</v>
      </c>
      <c r="J35" s="17">
        <v>101353</v>
      </c>
      <c r="K35" s="17">
        <v>87434517</v>
      </c>
      <c r="L35" s="17">
        <v>644311</v>
      </c>
      <c r="M35" s="17">
        <f>K35-L35</f>
        <v>86790206</v>
      </c>
      <c r="N35" s="22">
        <f>M35/J35</f>
        <v>856.31610312472253</v>
      </c>
      <c r="O35" s="26">
        <f>N35/$N$70</f>
        <v>1.3136002941422082E-2</v>
      </c>
      <c r="P35" s="28">
        <f>(F35^$V$10)*O35</f>
        <v>2159610.6452025347</v>
      </c>
      <c r="Q35" s="14">
        <f>LN(P35)</f>
        <v>14.58543850656145</v>
      </c>
      <c r="R35" s="38">
        <f>Q35/$Q$70</f>
        <v>1.4599490588800806E-2</v>
      </c>
    </row>
    <row r="36" spans="1:18" x14ac:dyDescent="0.2">
      <c r="A36" s="11">
        <v>45</v>
      </c>
      <c r="B36" s="1" t="s">
        <v>31</v>
      </c>
      <c r="C36" s="10">
        <v>13123</v>
      </c>
      <c r="D36" s="43">
        <f>$V$11*R36</f>
        <v>14851.041245651277</v>
      </c>
      <c r="E36" s="41">
        <f>(D36-C36)/C36</f>
        <v>0.13168035096024361</v>
      </c>
      <c r="F36" s="16">
        <v>11317.25</v>
      </c>
      <c r="G36" s="2">
        <v>1.1599999999999999</v>
      </c>
      <c r="H36" s="45">
        <f>D36/F36</f>
        <v>1.3122482268794342</v>
      </c>
      <c r="I36" s="41">
        <f>(H36-G36)/G36</f>
        <v>0.1312484714477882</v>
      </c>
      <c r="J36" s="17">
        <v>76536</v>
      </c>
      <c r="K36" s="17">
        <v>80550283</v>
      </c>
      <c r="L36" s="17">
        <v>835023</v>
      </c>
      <c r="M36" s="17">
        <f>K36-L36</f>
        <v>79715260</v>
      </c>
      <c r="N36" s="22">
        <f>M36/J36</f>
        <v>1041.5394062924636</v>
      </c>
      <c r="O36" s="26">
        <f>N36/$N$70</f>
        <v>1.5977353053084037E-2</v>
      </c>
      <c r="P36" s="28">
        <f>(F36^$V$10)*O36</f>
        <v>2046381.7366971634</v>
      </c>
      <c r="Q36" s="14">
        <f>LN(P36)</f>
        <v>14.531583785166209</v>
      </c>
      <c r="R36" s="38">
        <f>Q36/$Q$70</f>
        <v>1.4545583982028674E-2</v>
      </c>
    </row>
    <row r="37" spans="1:18" x14ac:dyDescent="0.2">
      <c r="A37" s="11">
        <v>28</v>
      </c>
      <c r="B37" s="1" t="s">
        <v>32</v>
      </c>
      <c r="C37" s="10">
        <v>13713</v>
      </c>
      <c r="D37" s="43">
        <f>$V$11*R37</f>
        <v>14794.216234409472</v>
      </c>
      <c r="E37" s="41">
        <f>(D37-C37)/C37</f>
        <v>7.8846075578609509E-2</v>
      </c>
      <c r="F37" s="16">
        <v>12298.65</v>
      </c>
      <c r="G37" s="2">
        <v>1.1200000000000001</v>
      </c>
      <c r="H37" s="45">
        <f>D37/F37</f>
        <v>1.2029138348037771</v>
      </c>
      <c r="I37" s="41">
        <f>(H37-G37)/G37</f>
        <v>7.4030209646229458E-2</v>
      </c>
      <c r="J37" s="17">
        <v>100748</v>
      </c>
      <c r="K37" s="17">
        <v>84370572</v>
      </c>
      <c r="L37" s="17">
        <v>321844</v>
      </c>
      <c r="M37" s="17">
        <f>K37-L37</f>
        <v>84048728</v>
      </c>
      <c r="N37" s="22">
        <f>M37/J37</f>
        <v>834.24711160519314</v>
      </c>
      <c r="O37" s="26">
        <f>N37/$N$70</f>
        <v>1.2797461675577718E-2</v>
      </c>
      <c r="P37" s="28">
        <f>(F37^$V$10)*O37</f>
        <v>1935702.9965192808</v>
      </c>
      <c r="Q37" s="14">
        <f>LN(P37)</f>
        <v>14.475981124161205</v>
      </c>
      <c r="R37" s="38">
        <f>Q37/$Q$70</f>
        <v>1.448992775162534E-2</v>
      </c>
    </row>
    <row r="38" spans="1:18" x14ac:dyDescent="0.2">
      <c r="A38" s="11">
        <v>54</v>
      </c>
      <c r="B38" s="1" t="s">
        <v>30</v>
      </c>
      <c r="C38" s="10">
        <v>15023</v>
      </c>
      <c r="D38" s="43">
        <f>$V$11*R38</f>
        <v>14761.925289430472</v>
      </c>
      <c r="E38" s="41">
        <f>(D38-C38)/C38</f>
        <v>-1.7378333925948758E-2</v>
      </c>
      <c r="F38" s="16">
        <v>10850.4</v>
      </c>
      <c r="G38" s="2">
        <v>1.38</v>
      </c>
      <c r="H38" s="45">
        <f>D38/F38</f>
        <v>1.3604959530920955</v>
      </c>
      <c r="I38" s="41">
        <f>(H38-G38)/G38</f>
        <v>-1.4133367324568418E-2</v>
      </c>
      <c r="J38" s="17">
        <v>72756</v>
      </c>
      <c r="K38" s="17">
        <v>75720787</v>
      </c>
      <c r="L38" s="17">
        <v>165511</v>
      </c>
      <c r="M38" s="17">
        <f>K38-L38</f>
        <v>75555276</v>
      </c>
      <c r="N38" s="22">
        <f>M38/J38</f>
        <v>1038.474847435263</v>
      </c>
      <c r="O38" s="26">
        <f>N38/$N$70</f>
        <v>1.5930342312522869E-2</v>
      </c>
      <c r="P38" s="28">
        <f>(F38^$V$10)*O38</f>
        <v>1875498.0008061009</v>
      </c>
      <c r="Q38" s="14">
        <f>LN(P38)</f>
        <v>14.444384782551019</v>
      </c>
      <c r="R38" s="38">
        <f>Q38/$Q$70</f>
        <v>1.4458300969079796E-2</v>
      </c>
    </row>
    <row r="39" spans="1:18" x14ac:dyDescent="0.2">
      <c r="A39" s="11">
        <v>12</v>
      </c>
      <c r="B39" s="1" t="s">
        <v>29</v>
      </c>
      <c r="C39" s="10">
        <v>13479</v>
      </c>
      <c r="D39" s="43">
        <f>$V$11*R39</f>
        <v>14617.376157262675</v>
      </c>
      <c r="E39" s="41">
        <f>(D39-C39)/C39</f>
        <v>8.4455535074017013E-2</v>
      </c>
      <c r="F39" s="16">
        <v>10124.299999999999</v>
      </c>
      <c r="G39" s="2">
        <v>1.33</v>
      </c>
      <c r="H39" s="45">
        <f>D39/F39</f>
        <v>1.4437912899916712</v>
      </c>
      <c r="I39" s="41">
        <f>(H39-G39)/G39</f>
        <v>8.5557360895993306E-2</v>
      </c>
      <c r="J39" s="17">
        <v>68163</v>
      </c>
      <c r="K39" s="17">
        <v>70961665</v>
      </c>
      <c r="L39" s="17">
        <v>381990</v>
      </c>
      <c r="M39" s="17">
        <f>K39-L39</f>
        <v>70579675</v>
      </c>
      <c r="N39" s="22">
        <f>M39/J39</f>
        <v>1035.4543520678374</v>
      </c>
      <c r="O39" s="26">
        <f>N39/$N$70</f>
        <v>1.5884007511756806E-2</v>
      </c>
      <c r="P39" s="28">
        <f>(F39^$V$10)*O39</f>
        <v>1628133.8095491279</v>
      </c>
      <c r="Q39" s="14">
        <f>LN(P39)</f>
        <v>14.30294501476474</v>
      </c>
      <c r="R39" s="38">
        <f>Q39/$Q$70</f>
        <v>1.4316724933655902E-2</v>
      </c>
    </row>
    <row r="40" spans="1:18" x14ac:dyDescent="0.2">
      <c r="A40" s="11">
        <v>66</v>
      </c>
      <c r="B40" s="1" t="s">
        <v>28</v>
      </c>
      <c r="C40" s="10">
        <v>10837</v>
      </c>
      <c r="D40" s="43">
        <f>$V$11*R40</f>
        <v>14292.31407985988</v>
      </c>
      <c r="E40" s="41">
        <f>(D40-C40)/C40</f>
        <v>0.31884415242778258</v>
      </c>
      <c r="F40" s="16">
        <v>8558.57</v>
      </c>
      <c r="G40" s="50">
        <v>1.27</v>
      </c>
      <c r="H40" s="45">
        <f>D40/F40</f>
        <v>1.6699418337245451</v>
      </c>
      <c r="I40" s="41">
        <f>(H40-G40)/G40</f>
        <v>0.31491482970436618</v>
      </c>
      <c r="J40" s="17">
        <v>60687</v>
      </c>
      <c r="K40" s="17">
        <v>64395039</v>
      </c>
      <c r="L40" s="55">
        <v>418861</v>
      </c>
      <c r="M40" s="55">
        <f>K40-L40</f>
        <v>63976178</v>
      </c>
      <c r="N40" s="22">
        <f>M40/J40</f>
        <v>1054.1990541631651</v>
      </c>
      <c r="O40" s="26">
        <f>N40/$N$70</f>
        <v>1.6171553735589109E-2</v>
      </c>
      <c r="P40" s="28">
        <f>(F40^$V$10)*O40</f>
        <v>1184552.087359339</v>
      </c>
      <c r="Q40" s="14">
        <f>LN(P40)</f>
        <v>13.984875275746131</v>
      </c>
      <c r="R40" s="38">
        <f>Q40/$Q$70</f>
        <v>1.3998348755984212E-2</v>
      </c>
    </row>
    <row r="41" spans="1:18" x14ac:dyDescent="0.2">
      <c r="A41" s="11">
        <v>26</v>
      </c>
      <c r="B41" s="1" t="s">
        <v>25</v>
      </c>
      <c r="C41" s="10">
        <v>11053</v>
      </c>
      <c r="D41" s="43">
        <f>$V$11*R41</f>
        <v>14139.666844385998</v>
      </c>
      <c r="E41" s="41">
        <f>(D41-C41)/C41</f>
        <v>0.27926054866425387</v>
      </c>
      <c r="F41" s="16">
        <v>7106.15</v>
      </c>
      <c r="G41" s="2">
        <v>1.56</v>
      </c>
      <c r="H41" s="45">
        <f>D41/F41</f>
        <v>1.9897788316297853</v>
      </c>
      <c r="I41" s="41">
        <f>(H41-G41)/G41</f>
        <v>0.27549925104473411</v>
      </c>
      <c r="J41" s="17">
        <v>38096</v>
      </c>
      <c r="K41" s="17">
        <v>50291318</v>
      </c>
      <c r="L41" s="17">
        <v>118574</v>
      </c>
      <c r="M41" s="17">
        <f>K41-L41</f>
        <v>50172744</v>
      </c>
      <c r="N41" s="22">
        <f>M41/J41</f>
        <v>1317.0081898362032</v>
      </c>
      <c r="O41" s="26">
        <f>N41/$N$70</f>
        <v>2.0203080839466075E-2</v>
      </c>
      <c r="P41" s="28">
        <f>(F41^$V$10)*O41</f>
        <v>1020202.4042982204</v>
      </c>
      <c r="Q41" s="14">
        <f>LN(P41)</f>
        <v>13.835511601161208</v>
      </c>
      <c r="R41" s="38">
        <f>Q41/$Q$70</f>
        <v>1.3848841179614102E-2</v>
      </c>
    </row>
    <row r="42" spans="1:18" x14ac:dyDescent="0.2">
      <c r="A42" s="11">
        <v>44</v>
      </c>
      <c r="B42" s="1" t="s">
        <v>26</v>
      </c>
      <c r="C42" s="10">
        <v>15031</v>
      </c>
      <c r="D42" s="43">
        <f>$V$11*R42</f>
        <v>14075.712331544626</v>
      </c>
      <c r="E42" s="41">
        <f>(D42-C42)/C42</f>
        <v>-6.3554498599918435E-2</v>
      </c>
      <c r="F42" s="16">
        <v>8056.78</v>
      </c>
      <c r="G42" s="2">
        <v>1.87</v>
      </c>
      <c r="H42" s="45">
        <f>D42/F42</f>
        <v>1.7470642529080633</v>
      </c>
      <c r="I42" s="41">
        <f>(H42-G42)/G42</f>
        <v>-6.5741041225634636E-2</v>
      </c>
      <c r="J42" s="17">
        <v>74206</v>
      </c>
      <c r="K42" s="17">
        <v>71947944</v>
      </c>
      <c r="L42" s="17">
        <v>531931</v>
      </c>
      <c r="M42" s="17">
        <f>K42-L42</f>
        <v>71416013</v>
      </c>
      <c r="N42" s="22">
        <f>M42/J42</f>
        <v>962.40213729348034</v>
      </c>
      <c r="O42" s="26">
        <f>N42/$N$70</f>
        <v>1.4763376818661474E-2</v>
      </c>
      <c r="P42" s="28">
        <f>(F42^$V$10)*O42</f>
        <v>958315.9456268925</v>
      </c>
      <c r="Q42" s="14">
        <f>LN(P42)</f>
        <v>13.772932799687203</v>
      </c>
      <c r="R42" s="38">
        <f>Q42/$Q$70</f>
        <v>1.3786202087702867E-2</v>
      </c>
    </row>
    <row r="43" spans="1:18" x14ac:dyDescent="0.2">
      <c r="A43" s="11">
        <v>47</v>
      </c>
      <c r="B43" s="1" t="s">
        <v>23</v>
      </c>
      <c r="C43" s="10">
        <v>11143</v>
      </c>
      <c r="D43" s="43">
        <f>$V$11*R43</f>
        <v>13788.084531035831</v>
      </c>
      <c r="E43" s="41">
        <f>(D43-C43)/C43</f>
        <v>0.23737633770401426</v>
      </c>
      <c r="F43" s="16">
        <v>6462.9</v>
      </c>
      <c r="G43" s="2">
        <v>1.72</v>
      </c>
      <c r="H43" s="45">
        <f>D43/F43</f>
        <v>2.1334206828259501</v>
      </c>
      <c r="I43" s="41">
        <f>(H43-G43)/G43</f>
        <v>0.24036086210811053</v>
      </c>
      <c r="J43" s="17">
        <v>40052</v>
      </c>
      <c r="K43" s="17">
        <v>45266725</v>
      </c>
      <c r="L43" s="17">
        <v>58154</v>
      </c>
      <c r="M43" s="17">
        <f>K43-L43</f>
        <v>45208571</v>
      </c>
      <c r="N43" s="22">
        <f>M43/J43</f>
        <v>1128.7469040247679</v>
      </c>
      <c r="O43" s="26">
        <f>N43/$N$70</f>
        <v>1.7315127669893689E-2</v>
      </c>
      <c r="P43" s="28">
        <f>(F43^$V$10)*O43</f>
        <v>723236.89069269469</v>
      </c>
      <c r="Q43" s="14">
        <f>LN(P43)</f>
        <v>13.491492097119593</v>
      </c>
      <c r="R43" s="38">
        <f>Q43/$Q$70</f>
        <v>1.3504490236078189E-2</v>
      </c>
    </row>
    <row r="44" spans="1:18" x14ac:dyDescent="0.2">
      <c r="A44" s="11">
        <v>32</v>
      </c>
      <c r="B44" s="1" t="s">
        <v>24</v>
      </c>
      <c r="C44" s="10">
        <v>13439</v>
      </c>
      <c r="D44" s="43">
        <f>$V$11*R44</f>
        <v>13602.63387386139</v>
      </c>
      <c r="E44" s="41">
        <f>(D44-C44)/C44</f>
        <v>1.2176045379968033E-2</v>
      </c>
      <c r="F44" s="16">
        <v>6527.51</v>
      </c>
      <c r="G44" s="2">
        <v>2.06</v>
      </c>
      <c r="H44" s="45">
        <f>D44/F44</f>
        <v>2.0838932263391996</v>
      </c>
      <c r="I44" s="41">
        <f>(H44-G44)/G44</f>
        <v>1.1598653562718227E-2</v>
      </c>
      <c r="J44" s="17">
        <v>50458</v>
      </c>
      <c r="K44" s="17">
        <v>46800190</v>
      </c>
      <c r="L44" s="17">
        <v>233146</v>
      </c>
      <c r="M44" s="17">
        <f>K44-L44</f>
        <v>46567044</v>
      </c>
      <c r="N44" s="22">
        <f>M44/J44</f>
        <v>922.88723294621275</v>
      </c>
      <c r="O44" s="26">
        <f>N44/$N$70</f>
        <v>1.4157212929133266E-2</v>
      </c>
      <c r="P44" s="28">
        <f>(F44^$V$10)*O44</f>
        <v>603216.00449588697</v>
      </c>
      <c r="Q44" s="14">
        <f>LN(P44)</f>
        <v>13.310030627976232</v>
      </c>
      <c r="R44" s="38">
        <f>Q44/$Q$70</f>
        <v>1.3322853941098325E-2</v>
      </c>
    </row>
    <row r="45" spans="1:18" x14ac:dyDescent="0.2">
      <c r="A45" s="11">
        <v>25</v>
      </c>
      <c r="B45" s="1" t="s">
        <v>19</v>
      </c>
      <c r="C45" s="10">
        <v>10760</v>
      </c>
      <c r="D45" s="43">
        <f>$V$11*R45</f>
        <v>13520.474706998482</v>
      </c>
      <c r="E45" s="41">
        <f>(D45-C45)/C45</f>
        <v>0.25654969395896676</v>
      </c>
      <c r="F45" s="16">
        <v>5266.85</v>
      </c>
      <c r="G45" s="2">
        <v>2.04</v>
      </c>
      <c r="H45" s="45">
        <f>D45/F45</f>
        <v>2.5670893811288495</v>
      </c>
      <c r="I45" s="41">
        <f>(H45-G45)/G45</f>
        <v>0.25837714761218111</v>
      </c>
      <c r="J45" s="17">
        <v>27645</v>
      </c>
      <c r="K45" s="17">
        <v>36337931</v>
      </c>
      <c r="L45" s="17">
        <v>176577</v>
      </c>
      <c r="M45" s="17">
        <f>K45-L45</f>
        <v>36161354</v>
      </c>
      <c r="N45" s="22">
        <f>M45/J45</f>
        <v>1308.0612769035993</v>
      </c>
      <c r="O45" s="26">
        <f>N45/$N$70</f>
        <v>2.0065834004832844E-2</v>
      </c>
      <c r="P45" s="28">
        <f>(F45^$V$10)*O45</f>
        <v>556620.39458126563</v>
      </c>
      <c r="Q45" s="14">
        <f>LN(P45)</f>
        <v>13.22963876876317</v>
      </c>
      <c r="R45" s="38">
        <f>Q45/$Q$70</f>
        <v>1.3242384629773245E-2</v>
      </c>
    </row>
    <row r="46" spans="1:18" x14ac:dyDescent="0.2">
      <c r="A46" s="11">
        <v>60</v>
      </c>
      <c r="B46" s="1" t="s">
        <v>27</v>
      </c>
      <c r="C46" s="10">
        <v>10940</v>
      </c>
      <c r="D46" s="43">
        <f>$V$11*R46</f>
        <v>13474.732248785544</v>
      </c>
      <c r="E46" s="41">
        <f>(D46-C46)/C46</f>
        <v>0.23169398983414474</v>
      </c>
      <c r="F46" s="16">
        <v>8255.06</v>
      </c>
      <c r="G46" s="2">
        <v>1.33</v>
      </c>
      <c r="H46" s="45">
        <f>D46/F46</f>
        <v>1.6322997348033259</v>
      </c>
      <c r="I46" s="41">
        <f>(H46-G46)/G46</f>
        <v>0.22729303368671114</v>
      </c>
      <c r="J46" s="17">
        <v>115657</v>
      </c>
      <c r="K46" s="17">
        <v>59366113</v>
      </c>
      <c r="L46" s="17">
        <v>478619</v>
      </c>
      <c r="M46" s="17">
        <f>K46-L46</f>
        <v>58887494</v>
      </c>
      <c r="N46" s="22">
        <f>M46/J46</f>
        <v>509.15633295001601</v>
      </c>
      <c r="O46" s="26">
        <f>N46/$N$70</f>
        <v>7.8105258827544698E-3</v>
      </c>
      <c r="P46" s="28">
        <f>(F46^$V$10)*O46</f>
        <v>532256.21867850772</v>
      </c>
      <c r="Q46" s="14">
        <f>LN(P46)</f>
        <v>13.184880266442301</v>
      </c>
      <c r="R46" s="38">
        <f>Q46/$Q$70</f>
        <v>1.3197583005666546E-2</v>
      </c>
    </row>
    <row r="47" spans="1:18" x14ac:dyDescent="0.2">
      <c r="A47" s="11">
        <v>61</v>
      </c>
      <c r="B47" s="1" t="s">
        <v>22</v>
      </c>
      <c r="C47" s="10">
        <v>11157</v>
      </c>
      <c r="D47" s="43">
        <f>$V$11*R47</f>
        <v>13397.614949283621</v>
      </c>
      <c r="E47" s="41">
        <f>(D47-C47)/C47</f>
        <v>0.20082593432675641</v>
      </c>
      <c r="F47" s="16">
        <v>5996.65</v>
      </c>
      <c r="G47" s="2">
        <v>1.86</v>
      </c>
      <c r="H47" s="45">
        <f>D47/F47</f>
        <v>2.2341832438584248</v>
      </c>
      <c r="I47" s="41">
        <f>(H47-G47)/G47</f>
        <v>0.20117378702065844</v>
      </c>
      <c r="J47" s="17">
        <v>44452</v>
      </c>
      <c r="K47" s="17">
        <v>40023225</v>
      </c>
      <c r="L47" s="17">
        <v>249677</v>
      </c>
      <c r="M47" s="17">
        <f>K47-L47</f>
        <v>39773548</v>
      </c>
      <c r="N47" s="22">
        <f>M47/J47</f>
        <v>894.75272203725365</v>
      </c>
      <c r="O47" s="26">
        <f>N47/$N$70</f>
        <v>1.3725625788932388E-2</v>
      </c>
      <c r="P47" s="28">
        <f>(F47^$V$10)*O47</f>
        <v>493570.91228068626</v>
      </c>
      <c r="Q47" s="14">
        <f>LN(P47)</f>
        <v>13.1094218200976</v>
      </c>
      <c r="R47" s="38">
        <f>Q47/$Q$70</f>
        <v>1.3122051860219022E-2</v>
      </c>
    </row>
    <row r="48" spans="1:18" x14ac:dyDescent="0.2">
      <c r="A48" s="11">
        <v>2</v>
      </c>
      <c r="B48" s="1" t="s">
        <v>16</v>
      </c>
      <c r="C48" s="10">
        <v>9964</v>
      </c>
      <c r="D48" s="43">
        <f>$V$11*R48</f>
        <v>13297.61340112689</v>
      </c>
      <c r="E48" s="41">
        <f>(D48-C48)/C48</f>
        <v>0.33456577690956341</v>
      </c>
      <c r="F48" s="16">
        <v>4838.54</v>
      </c>
      <c r="G48" s="2">
        <v>2.06</v>
      </c>
      <c r="H48" s="45">
        <f>D48/F48</f>
        <v>2.748269808894189</v>
      </c>
      <c r="I48" s="41">
        <f>(H48-G48)/G48</f>
        <v>0.33411155771562573</v>
      </c>
      <c r="J48" s="17">
        <v>27017</v>
      </c>
      <c r="K48" s="17">
        <v>33984512</v>
      </c>
      <c r="L48" s="17">
        <v>315298</v>
      </c>
      <c r="M48" s="17">
        <f>K48-L48</f>
        <v>33669214</v>
      </c>
      <c r="N48" s="22">
        <f>M48/J48</f>
        <v>1246.2232668319946</v>
      </c>
      <c r="O48" s="26">
        <f>N48/$N$70</f>
        <v>1.9117230703752593E-2</v>
      </c>
      <c r="P48" s="28">
        <f>(F48^$V$10)*O48</f>
        <v>447562.46032602573</v>
      </c>
      <c r="Q48" s="14">
        <f>LN(P48)</f>
        <v>13.011571383104746</v>
      </c>
      <c r="R48" s="38">
        <f>Q48/$Q$70</f>
        <v>1.3024107150956797E-2</v>
      </c>
    </row>
    <row r="49" spans="1:18" x14ac:dyDescent="0.2">
      <c r="A49" s="11">
        <v>38</v>
      </c>
      <c r="B49" s="1" t="s">
        <v>20</v>
      </c>
      <c r="C49" s="10">
        <v>10582</v>
      </c>
      <c r="D49" s="43">
        <f>$V$11*R49</f>
        <v>13294.6854710547</v>
      </c>
      <c r="E49" s="41">
        <f>(D49-C49)/C49</f>
        <v>0.25634903336370246</v>
      </c>
      <c r="F49" s="16">
        <v>5404.09</v>
      </c>
      <c r="G49" s="2">
        <v>1.96</v>
      </c>
      <c r="H49" s="45">
        <f>D49/F49</f>
        <v>2.460115481247481</v>
      </c>
      <c r="I49" s="41">
        <f>(H49-G49)/G49</f>
        <v>0.25516095982014342</v>
      </c>
      <c r="J49" s="17">
        <v>40448</v>
      </c>
      <c r="K49" s="17">
        <v>40460781</v>
      </c>
      <c r="L49" s="17">
        <v>167540</v>
      </c>
      <c r="M49" s="17">
        <f>K49-L49</f>
        <v>40293241</v>
      </c>
      <c r="N49" s="22">
        <f>M49/J49</f>
        <v>996.17387757120252</v>
      </c>
      <c r="O49" s="26">
        <f>N49/$N$70</f>
        <v>1.5281439807324536E-2</v>
      </c>
      <c r="P49" s="28">
        <f>(F49^$V$10)*O49</f>
        <v>446282.05217020586</v>
      </c>
      <c r="Q49" s="14">
        <f>LN(P49)</f>
        <v>13.008706435088149</v>
      </c>
      <c r="R49" s="38">
        <f>Q49/$Q$70</f>
        <v>1.3021239442756807E-2</v>
      </c>
    </row>
    <row r="50" spans="1:18" x14ac:dyDescent="0.2">
      <c r="A50" s="11">
        <v>65</v>
      </c>
      <c r="B50" s="1" t="s">
        <v>18</v>
      </c>
      <c r="C50" s="10">
        <v>9159</v>
      </c>
      <c r="D50" s="43">
        <f>$V$11*R50</f>
        <v>13285.981749720551</v>
      </c>
      <c r="E50" s="41">
        <f>(D50-C50)/C50</f>
        <v>0.45059305052085941</v>
      </c>
      <c r="F50" s="16">
        <v>5077.5600000000004</v>
      </c>
      <c r="G50" s="2">
        <v>1.8</v>
      </c>
      <c r="H50" s="45">
        <f>D50/F50</f>
        <v>2.6166075338785855</v>
      </c>
      <c r="I50" s="41">
        <f>(H50-G50)/G50</f>
        <v>0.45367085215476965</v>
      </c>
      <c r="J50" s="17">
        <v>31283</v>
      </c>
      <c r="K50" s="17">
        <v>35401726</v>
      </c>
      <c r="L50" s="55">
        <v>400771</v>
      </c>
      <c r="M50" s="55">
        <f>K50-L50</f>
        <v>35000955</v>
      </c>
      <c r="N50" s="22">
        <f>M50/J50</f>
        <v>1118.8490553975003</v>
      </c>
      <c r="O50" s="26">
        <f>N50/$N$70</f>
        <v>1.7163293355197166E-2</v>
      </c>
      <c r="P50" s="28">
        <f>(F50^$V$10)*O50</f>
        <v>442497.43091735087</v>
      </c>
      <c r="Q50" s="14">
        <f>LN(P50)</f>
        <v>13.000189937576772</v>
      </c>
      <c r="R50" s="38">
        <f>Q50/$Q$70</f>
        <v>1.3012714740176838E-2</v>
      </c>
    </row>
    <row r="51" spans="1:18" x14ac:dyDescent="0.2">
      <c r="A51" s="11">
        <v>20</v>
      </c>
      <c r="B51" s="1" t="s">
        <v>21</v>
      </c>
      <c r="C51" s="10">
        <v>14160</v>
      </c>
      <c r="D51" s="43">
        <f>$V$11*R51</f>
        <v>13094.844006106034</v>
      </c>
      <c r="E51" s="41">
        <f>(D51-C51)/C51</f>
        <v>-7.522288092471513E-2</v>
      </c>
      <c r="F51" s="16">
        <v>5451.93</v>
      </c>
      <c r="G51" s="2">
        <v>2.6</v>
      </c>
      <c r="H51" s="45">
        <f>D51/F51</f>
        <v>2.4018730992705395</v>
      </c>
      <c r="I51" s="41">
        <f>(H51-G51)/G51</f>
        <v>-7.6202654126715619E-2</v>
      </c>
      <c r="J51" s="17">
        <v>48315</v>
      </c>
      <c r="K51" s="17">
        <v>39012053</v>
      </c>
      <c r="L51" s="17">
        <v>121993</v>
      </c>
      <c r="M51" s="17">
        <f>K51-L51</f>
        <v>38890060</v>
      </c>
      <c r="N51" s="22">
        <f>M51/J51</f>
        <v>804.92724826658389</v>
      </c>
      <c r="O51" s="26">
        <f>N51/$N$70</f>
        <v>1.2347691071413373E-2</v>
      </c>
      <c r="P51" s="28">
        <f>(F51^$V$10)*O51</f>
        <v>367017.09841963951</v>
      </c>
      <c r="Q51" s="14">
        <f>LN(P51)</f>
        <v>12.813163715650731</v>
      </c>
      <c r="R51" s="38">
        <f>Q51/$Q$70</f>
        <v>1.2825508331151845E-2</v>
      </c>
    </row>
    <row r="52" spans="1:18" x14ac:dyDescent="0.2">
      <c r="A52" s="11">
        <v>14</v>
      </c>
      <c r="B52" s="1" t="s">
        <v>17</v>
      </c>
      <c r="C52" s="10">
        <v>10586</v>
      </c>
      <c r="D52" s="43">
        <f>$V$11*R52</f>
        <v>13065.063541722271</v>
      </c>
      <c r="E52" s="41">
        <f>(D52-C52)/C52</f>
        <v>0.23418321761971198</v>
      </c>
      <c r="F52" s="16">
        <v>4847.82</v>
      </c>
      <c r="G52" s="2">
        <v>2.1800000000000002</v>
      </c>
      <c r="H52" s="45">
        <f>D52/F52</f>
        <v>2.6950389126911212</v>
      </c>
      <c r="I52" s="41">
        <f>(H52-G52)/G52</f>
        <v>0.23625638196840412</v>
      </c>
      <c r="J52" s="17">
        <v>34777</v>
      </c>
      <c r="K52" s="17">
        <v>34680093</v>
      </c>
      <c r="L52" s="17">
        <v>292559</v>
      </c>
      <c r="M52" s="17">
        <f>K52-L52</f>
        <v>34387534</v>
      </c>
      <c r="N52" s="22">
        <f>M52/J52</f>
        <v>988.80104666877537</v>
      </c>
      <c r="O52" s="26">
        <f>N52/$N$70</f>
        <v>1.5168339600441255E-2</v>
      </c>
      <c r="P52" s="28">
        <f>(F52^$V$10)*O52</f>
        <v>356476.59062820557</v>
      </c>
      <c r="Q52" s="14">
        <f>LN(P52)</f>
        <v>12.784023852243473</v>
      </c>
      <c r="R52" s="38">
        <f>Q52/$Q$70</f>
        <v>1.2796340393459619E-2</v>
      </c>
    </row>
    <row r="53" spans="1:18" x14ac:dyDescent="0.2">
      <c r="A53" s="11">
        <v>30</v>
      </c>
      <c r="B53" s="1" t="s">
        <v>14</v>
      </c>
      <c r="C53" s="10">
        <v>9749</v>
      </c>
      <c r="D53" s="43">
        <f>$V$11*R53</f>
        <v>12364.196672183485</v>
      </c>
      <c r="E53" s="41">
        <f>(D53-C53)/C53</f>
        <v>0.26825281282013386</v>
      </c>
      <c r="F53" s="16">
        <v>3167.49</v>
      </c>
      <c r="G53" s="2">
        <v>3.08</v>
      </c>
      <c r="H53" s="45">
        <f>D53/F53</f>
        <v>3.903468257889839</v>
      </c>
      <c r="I53" s="41">
        <f>(H53-G53)/G53</f>
        <v>0.26735982399020741</v>
      </c>
      <c r="J53" s="17">
        <v>19902</v>
      </c>
      <c r="K53" s="17">
        <v>23326523</v>
      </c>
      <c r="L53" s="17">
        <v>108085</v>
      </c>
      <c r="M53" s="17">
        <f>K53-L53</f>
        <v>23218438</v>
      </c>
      <c r="N53" s="22">
        <f>M53/J53</f>
        <v>1166.6384282986635</v>
      </c>
      <c r="O53" s="26">
        <f>N53/$N$70</f>
        <v>1.7896388693130993E-2</v>
      </c>
      <c r="P53" s="28">
        <f>(F53^$V$10)*O53</f>
        <v>179554.34069561315</v>
      </c>
      <c r="Q53" s="14">
        <f>LN(P53)</f>
        <v>12.098233174776173</v>
      </c>
      <c r="R53" s="38">
        <f>Q53/$Q$70</f>
        <v>1.2109889003118006E-2</v>
      </c>
    </row>
    <row r="54" spans="1:18" x14ac:dyDescent="0.2">
      <c r="A54" s="11">
        <v>67</v>
      </c>
      <c r="B54" s="8" t="s">
        <v>15</v>
      </c>
      <c r="C54" s="10">
        <v>10819</v>
      </c>
      <c r="D54" s="43">
        <f>$V$11*R54</f>
        <v>12172.513924042989</v>
      </c>
      <c r="E54" s="41">
        <f>(D54-C54)/C54</f>
        <v>0.12510527073139743</v>
      </c>
      <c r="F54" s="16">
        <v>3215.72</v>
      </c>
      <c r="G54" s="50">
        <v>3.36</v>
      </c>
      <c r="H54" s="48">
        <f>D54/F54</f>
        <v>3.785315240146216</v>
      </c>
      <c r="I54" s="41">
        <f>(H54-G54)/G54</f>
        <v>0.12658191671018337</v>
      </c>
      <c r="J54" s="17">
        <v>24975</v>
      </c>
      <c r="K54" s="15">
        <v>23517516</v>
      </c>
      <c r="L54" s="55">
        <v>82796</v>
      </c>
      <c r="M54" s="55">
        <f>K54-L54</f>
        <v>23434720</v>
      </c>
      <c r="N54" s="22">
        <f>M54/J54</f>
        <v>938.32712712712714</v>
      </c>
      <c r="O54" s="26">
        <f>N54/$N$70</f>
        <v>1.4394062959905368E-2</v>
      </c>
      <c r="P54" s="28">
        <f>(F54^$V$10)*O54</f>
        <v>148846.91963350924</v>
      </c>
      <c r="Q54" s="36">
        <f>LN(P54)</f>
        <v>11.910673671795857</v>
      </c>
      <c r="R54" s="38">
        <f>Q54/$Q$70</f>
        <v>1.1922148799258559E-2</v>
      </c>
    </row>
    <row r="55" spans="1:18" x14ac:dyDescent="0.2">
      <c r="A55" s="11">
        <v>21</v>
      </c>
      <c r="B55" s="1" t="s">
        <v>11</v>
      </c>
      <c r="C55" s="10">
        <v>8037</v>
      </c>
      <c r="D55" s="43">
        <f>$V$11*R55</f>
        <v>12012.76265781017</v>
      </c>
      <c r="E55" s="41">
        <f>(D55-C55)/C55</f>
        <v>0.49468242600599349</v>
      </c>
      <c r="F55" s="16">
        <v>2631</v>
      </c>
      <c r="G55" s="2">
        <v>3.05</v>
      </c>
      <c r="H55" s="45">
        <f>D55/F55</f>
        <v>4.5658542979134058</v>
      </c>
      <c r="I55" s="41">
        <f>(H55-G55)/G55</f>
        <v>0.49700140915193641</v>
      </c>
      <c r="J55" s="17">
        <v>16839</v>
      </c>
      <c r="K55" s="17">
        <v>20311884</v>
      </c>
      <c r="L55" s="17">
        <v>123636</v>
      </c>
      <c r="M55" s="17">
        <f>K55-L55</f>
        <v>20188248</v>
      </c>
      <c r="N55" s="22">
        <f>M55/J55</f>
        <v>1198.8982718688758</v>
      </c>
      <c r="O55" s="26">
        <f>N55/$N$70</f>
        <v>1.8391258985166602E-2</v>
      </c>
      <c r="P55" s="28">
        <f>(F55^$V$10)*O55</f>
        <v>127307.25568801982</v>
      </c>
      <c r="Q55" s="14">
        <f>LN(P55)</f>
        <v>11.754358779684951</v>
      </c>
      <c r="R55" s="38">
        <f>Q55/$Q$70</f>
        <v>1.1765683308335132E-2</v>
      </c>
    </row>
    <row r="56" spans="1:18" x14ac:dyDescent="0.2">
      <c r="A56" s="11">
        <v>4</v>
      </c>
      <c r="B56" s="1" t="s">
        <v>13</v>
      </c>
      <c r="C56" s="10">
        <v>10375</v>
      </c>
      <c r="D56" s="43">
        <f>$V$11*R56</f>
        <v>11970.439535304648</v>
      </c>
      <c r="E56" s="41">
        <f>(D56-C56)/C56</f>
        <v>0.15377730460767686</v>
      </c>
      <c r="F56" s="16">
        <v>3094.54</v>
      </c>
      <c r="G56" s="2">
        <v>3.35</v>
      </c>
      <c r="H56" s="45">
        <f>D56/F56</f>
        <v>3.868245211018325</v>
      </c>
      <c r="I56" s="41">
        <f>(H56-G56)/G56</f>
        <v>0.15470006299054473</v>
      </c>
      <c r="J56" s="17">
        <v>27310</v>
      </c>
      <c r="K56" s="17">
        <v>22779513</v>
      </c>
      <c r="L56" s="17">
        <v>72071</v>
      </c>
      <c r="M56" s="17">
        <f>K56-L56</f>
        <v>22707442</v>
      </c>
      <c r="N56" s="22">
        <f>M56/J56</f>
        <v>831.46986451849136</v>
      </c>
      <c r="O56" s="26">
        <f>N56/$N$70</f>
        <v>1.2754858335798345E-2</v>
      </c>
      <c r="P56" s="28">
        <f>(F56^$V$10)*O56</f>
        <v>122142.79138537341</v>
      </c>
      <c r="Q56" s="14">
        <f>LN(P56)</f>
        <v>11.712946060498075</v>
      </c>
      <c r="R56" s="38">
        <f>Q56/$Q$70</f>
        <v>1.1724230690797892E-2</v>
      </c>
    </row>
    <row r="57" spans="1:18" x14ac:dyDescent="0.2">
      <c r="A57" s="11">
        <v>62</v>
      </c>
      <c r="B57" s="1" t="s">
        <v>12</v>
      </c>
      <c r="C57" s="10">
        <v>10161</v>
      </c>
      <c r="D57" s="43">
        <f>$V$11*R57</f>
        <v>11695.539413200617</v>
      </c>
      <c r="E57" s="41">
        <f>(D57-C57)/C57</f>
        <v>0.15102247940169439</v>
      </c>
      <c r="F57" s="16">
        <v>2696.89</v>
      </c>
      <c r="G57" s="2">
        <v>3.77</v>
      </c>
      <c r="H57" s="45">
        <f>D57/F57</f>
        <v>4.3366764729746548</v>
      </c>
      <c r="I57" s="41">
        <f>(H57-G57)/G57</f>
        <v>0.15031206179699064</v>
      </c>
      <c r="J57" s="17">
        <v>22824</v>
      </c>
      <c r="K57" s="17">
        <v>19101012</v>
      </c>
      <c r="L57" s="17">
        <v>7557</v>
      </c>
      <c r="M57" s="17">
        <f>K57-L57</f>
        <v>19093455</v>
      </c>
      <c r="N57" s="22">
        <f>M57/J57</f>
        <v>836.55165615141959</v>
      </c>
      <c r="O57" s="26">
        <f>N57/$N$70</f>
        <v>1.2832813695500505E-2</v>
      </c>
      <c r="P57" s="28">
        <f>(F57^$V$10)*O57</f>
        <v>93335.821687253774</v>
      </c>
      <c r="Q57" s="14">
        <f>LN(P57)</f>
        <v>11.443959254062742</v>
      </c>
      <c r="R57" s="38">
        <f>Q57/$Q$70</f>
        <v>1.1454984733791005E-2</v>
      </c>
    </row>
    <row r="58" spans="1:18" x14ac:dyDescent="0.2">
      <c r="A58" s="11">
        <v>40</v>
      </c>
      <c r="B58" s="1" t="s">
        <v>10</v>
      </c>
      <c r="C58" s="10">
        <v>9730</v>
      </c>
      <c r="D58" s="43">
        <f>$V$11*R58</f>
        <v>11685.945144833537</v>
      </c>
      <c r="E58" s="41">
        <f>(D58-C58)/C58</f>
        <v>0.20102211149368313</v>
      </c>
      <c r="F58" s="16">
        <v>2520.09</v>
      </c>
      <c r="G58" s="2">
        <v>3.86</v>
      </c>
      <c r="H58" s="45">
        <f>D58/F58</f>
        <v>4.6371142081566674</v>
      </c>
      <c r="I58" s="41">
        <f>(H58-G58)/G58</f>
        <v>0.20132492439291905</v>
      </c>
      <c r="J58" s="17">
        <v>19200</v>
      </c>
      <c r="K58" s="17">
        <v>18276547</v>
      </c>
      <c r="L58" s="17">
        <v>53909</v>
      </c>
      <c r="M58" s="17">
        <f>K58-L58</f>
        <v>18222638</v>
      </c>
      <c r="N58" s="22">
        <f>M58/J58</f>
        <v>949.09572916666662</v>
      </c>
      <c r="O58" s="26">
        <f>N58/$N$70</f>
        <v>1.4559254747786287E-2</v>
      </c>
      <c r="P58" s="28">
        <f>(F58^$V$10)*O58</f>
        <v>92463.695546225601</v>
      </c>
      <c r="Q58" s="14">
        <f>LN(P58)</f>
        <v>11.43457136587851</v>
      </c>
      <c r="R58" s="38">
        <f>Q58/$Q$70</f>
        <v>1.1445587801012279E-2</v>
      </c>
    </row>
    <row r="59" spans="1:18" x14ac:dyDescent="0.2">
      <c r="A59" s="11">
        <v>7</v>
      </c>
      <c r="B59" s="1" t="s">
        <v>8</v>
      </c>
      <c r="C59" s="10">
        <v>8524</v>
      </c>
      <c r="D59" s="43">
        <f>$V$11*R59</f>
        <v>11561.952533339179</v>
      </c>
      <c r="E59" s="41">
        <f>(D59-C59)/C59</f>
        <v>0.35639987486381736</v>
      </c>
      <c r="F59" s="16">
        <v>2178.4</v>
      </c>
      <c r="G59" s="2">
        <v>3.91</v>
      </c>
      <c r="H59" s="45">
        <f>D59/F59</f>
        <v>5.3075433957671585</v>
      </c>
      <c r="I59" s="41">
        <f>(H59-G59)/G59</f>
        <v>0.35742797845707375</v>
      </c>
      <c r="J59" s="17">
        <v>14549</v>
      </c>
      <c r="K59" s="17">
        <v>16552851</v>
      </c>
      <c r="L59" s="17">
        <v>184345</v>
      </c>
      <c r="M59" s="17">
        <f>K59-L59</f>
        <v>16368506</v>
      </c>
      <c r="N59" s="22">
        <f>M59/J59</f>
        <v>1125.060553989965</v>
      </c>
      <c r="O59" s="26">
        <f>N59/$N$70</f>
        <v>1.7258578569948491E-2</v>
      </c>
      <c r="P59" s="28">
        <f>(F59^$V$10)*O59</f>
        <v>81899.317133680393</v>
      </c>
      <c r="Q59" s="14">
        <f>LN(P59)</f>
        <v>11.313245932000301</v>
      </c>
      <c r="R59" s="38">
        <f>Q59/$Q$70</f>
        <v>1.1324145478294984E-2</v>
      </c>
    </row>
    <row r="60" spans="1:18" x14ac:dyDescent="0.2">
      <c r="A60" s="11">
        <v>63</v>
      </c>
      <c r="B60" s="1" t="s">
        <v>9</v>
      </c>
      <c r="C60" s="10">
        <v>8243</v>
      </c>
      <c r="D60" s="43">
        <f>$V$11*R60</f>
        <v>11508.002054379045</v>
      </c>
      <c r="E60" s="41">
        <f>(D60-C60)/C60</f>
        <v>0.39609390444972037</v>
      </c>
      <c r="F60" s="16">
        <v>2227.69</v>
      </c>
      <c r="G60" s="2">
        <v>3.7</v>
      </c>
      <c r="H60" s="45">
        <f>D60/F60</f>
        <v>5.1658902515067382</v>
      </c>
      <c r="I60" s="41">
        <f>(H60-G60)/G60</f>
        <v>0.39618655446128054</v>
      </c>
      <c r="J60" s="17">
        <v>15918</v>
      </c>
      <c r="K60" s="17">
        <v>16393630</v>
      </c>
      <c r="L60" s="17">
        <v>149227</v>
      </c>
      <c r="M60" s="17">
        <f>K60-L60</f>
        <v>16244403</v>
      </c>
      <c r="N60" s="22">
        <f>M60/J60</f>
        <v>1020.5052770448549</v>
      </c>
      <c r="O60" s="26">
        <f>N60/$N$70</f>
        <v>1.5654686712163204E-2</v>
      </c>
      <c r="P60" s="28">
        <f>(F60^$V$10)*O60</f>
        <v>77687.991110569434</v>
      </c>
      <c r="Q60" s="14">
        <f>LN(P60)</f>
        <v>11.260455969849426</v>
      </c>
      <c r="R60" s="38">
        <f>Q60/$Q$70</f>
        <v>1.1271304656590642E-2</v>
      </c>
    </row>
    <row r="61" spans="1:18" x14ac:dyDescent="0.2">
      <c r="A61" s="11">
        <v>15</v>
      </c>
      <c r="B61" s="1" t="s">
        <v>7</v>
      </c>
      <c r="C61" s="10">
        <v>8271</v>
      </c>
      <c r="D61" s="43">
        <f>$V$11*R61</f>
        <v>11313.420634937394</v>
      </c>
      <c r="E61" s="41">
        <f>(D61-C61)/C61</f>
        <v>0.36784193385774328</v>
      </c>
      <c r="F61" s="16">
        <v>2113.52</v>
      </c>
      <c r="G61" s="2">
        <v>3.91</v>
      </c>
      <c r="H61" s="45">
        <f>D61/F61</f>
        <v>5.3528808030855606</v>
      </c>
      <c r="I61" s="41">
        <f>(H61-G61)/G61</f>
        <v>0.36902322329553972</v>
      </c>
      <c r="J61" s="17">
        <v>16468</v>
      </c>
      <c r="K61" s="17">
        <v>15482347</v>
      </c>
      <c r="L61" s="17">
        <v>48825</v>
      </c>
      <c r="M61" s="17">
        <f>K61-L61</f>
        <v>15433522</v>
      </c>
      <c r="N61" s="22">
        <f>M61/J61</f>
        <v>937.18253582705859</v>
      </c>
      <c r="O61" s="26">
        <f>N61/$N$70</f>
        <v>1.4376504777092314E-2</v>
      </c>
      <c r="P61" s="28">
        <f>(F61^$V$10)*O61</f>
        <v>64219.369401298325</v>
      </c>
      <c r="Q61" s="14">
        <f>LN(P61)</f>
        <v>11.070060148244599</v>
      </c>
      <c r="R61" s="38">
        <f>Q61/$Q$70</f>
        <v>1.1080725401505773E-2</v>
      </c>
    </row>
    <row r="62" spans="1:18" x14ac:dyDescent="0.2">
      <c r="A62" s="11">
        <v>23</v>
      </c>
      <c r="B62" s="1" t="s">
        <v>6</v>
      </c>
      <c r="C62" s="10">
        <v>8950</v>
      </c>
      <c r="D62" s="43">
        <f>$V$11*R62</f>
        <v>10973.798467506167</v>
      </c>
      <c r="E62" s="41">
        <f>(D62-C62)/C62</f>
        <v>0.22612273379957173</v>
      </c>
      <c r="F62" s="16">
        <v>1875.81</v>
      </c>
      <c r="G62" s="2">
        <v>4.7699999999999996</v>
      </c>
      <c r="H62" s="45">
        <f>D62/F62</f>
        <v>5.8501652446176147</v>
      </c>
      <c r="I62" s="41">
        <f>(H62-G62)/G62</f>
        <v>0.22644973681711011</v>
      </c>
      <c r="J62" s="17">
        <v>16346</v>
      </c>
      <c r="K62" s="17">
        <v>14090432</v>
      </c>
      <c r="L62" s="17">
        <v>141292</v>
      </c>
      <c r="M62" s="17">
        <f>K62-L62</f>
        <v>13949140</v>
      </c>
      <c r="N62" s="22">
        <f>M62/J62</f>
        <v>853.36718463232592</v>
      </c>
      <c r="O62" s="26">
        <f>N62/$N$70</f>
        <v>1.3090766139441152E-2</v>
      </c>
      <c r="P62" s="28">
        <f>(F62^$V$10)*O62</f>
        <v>46061.996499973015</v>
      </c>
      <c r="Q62" s="14">
        <f>LN(P62)</f>
        <v>10.737743518070822</v>
      </c>
      <c r="R62" s="38">
        <f>Q62/$Q$70</f>
        <v>1.0748088606764121E-2</v>
      </c>
    </row>
    <row r="63" spans="1:18" x14ac:dyDescent="0.2">
      <c r="A63" s="11">
        <v>22</v>
      </c>
      <c r="B63" s="1" t="s">
        <v>4</v>
      </c>
      <c r="C63" s="10">
        <v>6646</v>
      </c>
      <c r="D63" s="43">
        <f>$V$11*R63</f>
        <v>10870.965398777933</v>
      </c>
      <c r="E63" s="41">
        <f>(D63-C63)/C63</f>
        <v>0.63571552795334529</v>
      </c>
      <c r="F63" s="16">
        <v>1658.34</v>
      </c>
      <c r="G63" s="2">
        <v>4.01</v>
      </c>
      <c r="H63" s="45">
        <f>D63/F63</f>
        <v>6.5553296662794924</v>
      </c>
      <c r="I63" s="41">
        <f>(H63-G63)/G63</f>
        <v>0.6347455526881528</v>
      </c>
      <c r="J63" s="17">
        <v>12853</v>
      </c>
      <c r="K63" s="17">
        <v>12690298</v>
      </c>
      <c r="L63" s="17">
        <v>0</v>
      </c>
      <c r="M63" s="17">
        <f>K63-L63</f>
        <v>12690298</v>
      </c>
      <c r="N63" s="22">
        <f>M63/J63</f>
        <v>987.34132109235202</v>
      </c>
      <c r="O63" s="26">
        <f>N63/$N$70</f>
        <v>1.5145947215905222E-2</v>
      </c>
      <c r="P63" s="28">
        <f>(F63^$V$10)*O63</f>
        <v>41652.741540024275</v>
      </c>
      <c r="Q63" s="14">
        <f>LN(P63)</f>
        <v>10.63712246871863</v>
      </c>
      <c r="R63" s="38">
        <f>Q63/$Q$70</f>
        <v>1.0647370615845184E-2</v>
      </c>
    </row>
    <row r="64" spans="1:18" x14ac:dyDescent="0.2">
      <c r="A64" s="11">
        <v>39</v>
      </c>
      <c r="B64" s="1" t="s">
        <v>3</v>
      </c>
      <c r="C64" s="10">
        <v>6646</v>
      </c>
      <c r="D64" s="43">
        <f>$V$11*R64</f>
        <v>10752.624705800432</v>
      </c>
      <c r="E64" s="41">
        <f>(D64-C64)/C64</f>
        <v>0.61790922446590912</v>
      </c>
      <c r="F64" s="16">
        <v>1377.02</v>
      </c>
      <c r="G64" s="2">
        <v>4.83</v>
      </c>
      <c r="H64" s="45">
        <f>D64/F64</f>
        <v>7.8086191237603169</v>
      </c>
      <c r="I64" s="41">
        <f>(H64-G64)/G64</f>
        <v>0.61669132997108012</v>
      </c>
      <c r="J64" s="17">
        <v>8698</v>
      </c>
      <c r="K64" s="17">
        <v>11093388</v>
      </c>
      <c r="L64" s="17">
        <v>0</v>
      </c>
      <c r="M64" s="17">
        <f>K64-L64</f>
        <v>11093388</v>
      </c>
      <c r="N64" s="22">
        <f>M64/J64</f>
        <v>1275.3952632789146</v>
      </c>
      <c r="O64" s="26">
        <f>N64/$N$70</f>
        <v>1.9564733010127046E-2</v>
      </c>
      <c r="P64" s="28">
        <f>(F64^$V$10)*O64</f>
        <v>37098.335271079275</v>
      </c>
      <c r="Q64" s="14">
        <f>LN(P64)</f>
        <v>10.521327376189294</v>
      </c>
      <c r="R64" s="38">
        <f>Q64/$Q$70</f>
        <v>1.0531463962586123E-2</v>
      </c>
    </row>
    <row r="65" spans="1:18" x14ac:dyDescent="0.2">
      <c r="A65" s="11">
        <v>24</v>
      </c>
      <c r="B65" s="1" t="s">
        <v>5</v>
      </c>
      <c r="C65" s="10">
        <v>8902</v>
      </c>
      <c r="D65" s="43">
        <f>$V$11*R65</f>
        <v>10728.318481124345</v>
      </c>
      <c r="E65" s="41">
        <f>(D65-C65)/C65</f>
        <v>0.20515822075088122</v>
      </c>
      <c r="F65" s="16">
        <v>1666.66</v>
      </c>
      <c r="G65" s="2">
        <v>5.34</v>
      </c>
      <c r="H65" s="45">
        <f>D65/F65</f>
        <v>6.4370168367419538</v>
      </c>
      <c r="I65" s="41">
        <f>(H65-G65)/G65</f>
        <v>0.20543386455841833</v>
      </c>
      <c r="J65" s="17">
        <v>14630</v>
      </c>
      <c r="K65" s="17">
        <v>12473444</v>
      </c>
      <c r="L65" s="17">
        <v>35557</v>
      </c>
      <c r="M65" s="17">
        <f>K65-L65</f>
        <v>12437887</v>
      </c>
      <c r="N65" s="22">
        <f>M65/J65</f>
        <v>850.16315789473686</v>
      </c>
      <c r="O65" s="26">
        <f>N65/$N$70</f>
        <v>1.3041615943040798E-2</v>
      </c>
      <c r="P65" s="28">
        <f>(F65^$V$10)*O65</f>
        <v>36226.42113978311</v>
      </c>
      <c r="Q65" s="14">
        <f>LN(P65)</f>
        <v>10.497543997331258</v>
      </c>
      <c r="R65" s="38">
        <f>Q65/$Q$70</f>
        <v>1.0507657670053227E-2</v>
      </c>
    </row>
    <row r="66" spans="1:18" x14ac:dyDescent="0.2">
      <c r="A66" s="11">
        <v>34</v>
      </c>
      <c r="B66" s="1" t="s">
        <v>1</v>
      </c>
      <c r="C66" s="10">
        <v>6646</v>
      </c>
      <c r="D66" s="43">
        <f>$V$11*R66</f>
        <v>10236.248961524831</v>
      </c>
      <c r="E66" s="41">
        <f>(D66-C66)/C66</f>
        <v>0.54021200143316739</v>
      </c>
      <c r="F66" s="16">
        <v>1202.6300000000001</v>
      </c>
      <c r="G66" s="50">
        <v>5.53</v>
      </c>
      <c r="H66" s="45">
        <f>D66/F66</f>
        <v>8.5115529809873607</v>
      </c>
      <c r="I66" s="41">
        <f>(H66-G66)/G66</f>
        <v>0.53915967106462215</v>
      </c>
      <c r="J66" s="17">
        <v>8664</v>
      </c>
      <c r="K66" s="17">
        <v>8798481</v>
      </c>
      <c r="L66" s="17">
        <v>57815</v>
      </c>
      <c r="M66" s="17">
        <f>K66-L66</f>
        <v>8740666</v>
      </c>
      <c r="N66" s="22">
        <f>M66/J66</f>
        <v>1008.8487996306555</v>
      </c>
      <c r="O66" s="26">
        <f>N66/$N$70</f>
        <v>1.5475874797917047E-2</v>
      </c>
      <c r="P66" s="28">
        <f>(F66^$V$10)*O66</f>
        <v>22383.050475803393</v>
      </c>
      <c r="Q66" s="14">
        <f>LN(P66)</f>
        <v>10.016059276232617</v>
      </c>
      <c r="R66" s="38">
        <f>Q66/$Q$70</f>
        <v>1.0025709071033135E-2</v>
      </c>
    </row>
    <row r="67" spans="1:18" x14ac:dyDescent="0.2">
      <c r="A67" s="11">
        <v>19</v>
      </c>
      <c r="B67" s="1" t="s">
        <v>2</v>
      </c>
      <c r="C67" s="10">
        <v>8409</v>
      </c>
      <c r="D67" s="43">
        <f>$V$11*R67</f>
        <v>10066.596203555833</v>
      </c>
      <c r="E67" s="41">
        <f>(D67-C67)/C67</f>
        <v>0.19712167957614857</v>
      </c>
      <c r="F67" s="16">
        <v>1239.6600000000001</v>
      </c>
      <c r="G67" s="47">
        <v>6.78</v>
      </c>
      <c r="H67" s="45">
        <f>D67/F67</f>
        <v>8.1204493196165348</v>
      </c>
      <c r="I67" s="41">
        <f>(H67-G67)/G67</f>
        <v>0.19770638932397264</v>
      </c>
      <c r="J67" s="51">
        <v>11840</v>
      </c>
      <c r="K67" s="17">
        <v>9553701</v>
      </c>
      <c r="L67" s="53">
        <v>31391</v>
      </c>
      <c r="M67" s="17">
        <f>K67-L67</f>
        <v>9522310</v>
      </c>
      <c r="N67" s="22">
        <f>M67/J67</f>
        <v>804.24915540540542</v>
      </c>
      <c r="O67" s="26">
        <f>N67/$N$70</f>
        <v>1.2337289036713226E-2</v>
      </c>
      <c r="P67" s="28">
        <f>(F67^$V$10)*O67</f>
        <v>18959.414246925113</v>
      </c>
      <c r="Q67" s="14">
        <f>LN(P67)</f>
        <v>9.8500558811822589</v>
      </c>
      <c r="R67" s="38">
        <f>Q67/$Q$70</f>
        <v>9.8595457429538035E-3</v>
      </c>
    </row>
    <row r="68" spans="1:18" x14ac:dyDescent="0.2">
      <c r="A68" s="13">
        <v>33</v>
      </c>
      <c r="B68" s="12" t="s">
        <v>0</v>
      </c>
      <c r="C68" s="5">
        <v>9257</v>
      </c>
      <c r="D68" s="43">
        <f>$V$11*R68</f>
        <v>8616.087370706613</v>
      </c>
      <c r="E68" s="41">
        <f>(D68-C68)/C68</f>
        <v>-6.9235457415295132E-2</v>
      </c>
      <c r="F68" s="54">
        <v>801.48</v>
      </c>
      <c r="G68" s="49">
        <v>11.55</v>
      </c>
      <c r="H68" s="46">
        <f>D68/F68</f>
        <v>10.750221303970919</v>
      </c>
      <c r="I68" s="42">
        <f>(H68-G68)/G68</f>
        <v>-6.9244908747106607E-2</v>
      </c>
      <c r="J68" s="52">
        <v>14519</v>
      </c>
      <c r="K68" s="32">
        <v>6802074</v>
      </c>
      <c r="L68" s="57">
        <v>45138</v>
      </c>
      <c r="M68" s="32">
        <f>K68-L68</f>
        <v>6756936</v>
      </c>
      <c r="N68" s="22">
        <f>M68/J68</f>
        <v>465.38577036986021</v>
      </c>
      <c r="O68" s="33">
        <f>N68/$N$70</f>
        <v>7.1390796297848688E-3</v>
      </c>
      <c r="P68" s="34">
        <f>(F68^$V$10)*O68</f>
        <v>4585.9319410656681</v>
      </c>
      <c r="Q68" s="35">
        <f>LN(P68)</f>
        <v>8.4307486227202144</v>
      </c>
      <c r="R68" s="38">
        <f>Q68/$Q$70</f>
        <v>8.4388710780672026E-3</v>
      </c>
    </row>
    <row r="69" spans="1:18" x14ac:dyDescent="0.2">
      <c r="D69" s="44"/>
      <c r="E69" s="9" t="s">
        <v>97</v>
      </c>
      <c r="N69" s="21" t="s">
        <v>72</v>
      </c>
      <c r="O69" s="21" t="s">
        <v>91</v>
      </c>
      <c r="Q69" s="4" t="s">
        <v>87</v>
      </c>
      <c r="R69" s="37" t="s">
        <v>92</v>
      </c>
    </row>
    <row r="70" spans="1:18" x14ac:dyDescent="0.2">
      <c r="N70" s="23">
        <f>SUM(N2:N68)</f>
        <v>65188.482900264877</v>
      </c>
      <c r="O70" s="39">
        <f>SUM(O2:O68)</f>
        <v>1.0000000000000002</v>
      </c>
      <c r="Q70" s="31">
        <f>SUM(Q2:Q68)</f>
        <v>999.03749503081053</v>
      </c>
      <c r="R70" s="40">
        <f>SUM(R2:R68)</f>
        <v>0.99999999999999989</v>
      </c>
    </row>
  </sheetData>
  <sortState ref="A2:R68">
    <sortCondition descending="1" ref="D2:D68"/>
  </sortState>
  <mergeCells count="19">
    <mergeCell ref="T1:U1"/>
    <mergeCell ref="V1:Y1"/>
    <mergeCell ref="T2:U2"/>
    <mergeCell ref="V2:Y2"/>
    <mergeCell ref="T3:U3"/>
    <mergeCell ref="V3:Y3"/>
    <mergeCell ref="T4:U4"/>
    <mergeCell ref="V4:Y4"/>
    <mergeCell ref="T5:U5"/>
    <mergeCell ref="V5:Y5"/>
    <mergeCell ref="T6:U6"/>
    <mergeCell ref="V6:Y6"/>
    <mergeCell ref="T13:Y13"/>
    <mergeCell ref="T9:Y9"/>
    <mergeCell ref="T10:U10"/>
    <mergeCell ref="V10:Y10"/>
    <mergeCell ref="T11:U11"/>
    <mergeCell ref="V11:Y11"/>
    <mergeCell ref="T12:Y12"/>
  </mergeCells>
  <conditionalFormatting sqref="E2:E68">
    <cfRule type="cellIs" dxfId="15" priority="4" operator="greaterThan">
      <formula>0</formula>
    </cfRule>
    <cfRule type="cellIs" dxfId="14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13" priority="1" operator="greaterThan">
      <formula>0</formula>
    </cfRule>
    <cfRule type="cellIs" dxfId="12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opLeftCell="A45" zoomScale="80" zoomScaleNormal="80" zoomScalePageLayoutView="80" workbookViewId="0">
      <selection activeCell="A68" sqref="A1:R68"/>
    </sheetView>
  </sheetViews>
  <sheetFormatPr baseColWidth="10" defaultColWidth="8.83203125" defaultRowHeight="15" x14ac:dyDescent="0.2"/>
  <cols>
    <col min="1" max="1" width="3.6640625" style="11" customWidth="1"/>
    <col min="2" max="2" width="14.1640625" style="1" customWidth="1"/>
    <col min="3" max="3" width="8.83203125" style="10" customWidth="1"/>
    <col min="4" max="4" width="9.83203125" style="3" customWidth="1"/>
    <col min="5" max="5" width="7.5" style="11" customWidth="1"/>
    <col min="6" max="6" width="16" style="15" customWidth="1"/>
    <col min="7" max="7" width="16" style="1" customWidth="1"/>
    <col min="8" max="8" width="16.83203125" style="3" customWidth="1"/>
    <col min="9" max="9" width="7.33203125" style="11" customWidth="1"/>
    <col min="10" max="12" width="14.33203125" style="15" customWidth="1"/>
    <col min="13" max="13" width="18.33203125" style="15" customWidth="1"/>
    <col min="14" max="14" width="16.83203125" style="22" customWidth="1"/>
    <col min="15" max="15" width="19.33203125" style="25" customWidth="1"/>
    <col min="16" max="16" width="19.83203125" style="27" customWidth="1"/>
    <col min="17" max="17" width="12.83203125" style="3" customWidth="1"/>
    <col min="18" max="18" width="20.1640625" style="27" customWidth="1"/>
    <col min="19" max="20" width="8.83203125" style="1"/>
    <col min="21" max="21" width="31" style="1" customWidth="1"/>
    <col min="22" max="23" width="8.83203125" style="1"/>
    <col min="24" max="24" width="4.1640625" style="1" customWidth="1"/>
    <col min="25" max="25" width="21" style="1" customWidth="1"/>
    <col min="26" max="16384" width="8.83203125" style="1"/>
  </cols>
  <sheetData>
    <row r="1" spans="1:25" x14ac:dyDescent="0.2">
      <c r="A1" s="19" t="s">
        <v>75</v>
      </c>
      <c r="B1" s="19" t="s">
        <v>71</v>
      </c>
      <c r="C1" s="18" t="s">
        <v>70</v>
      </c>
      <c r="D1" s="20" t="s">
        <v>86</v>
      </c>
      <c r="E1" s="19" t="s">
        <v>95</v>
      </c>
      <c r="F1" s="6" t="s">
        <v>69</v>
      </c>
      <c r="G1" s="18" t="s">
        <v>68</v>
      </c>
      <c r="H1" s="20" t="s">
        <v>96</v>
      </c>
      <c r="I1" s="19" t="s">
        <v>95</v>
      </c>
      <c r="J1" s="6" t="s">
        <v>67</v>
      </c>
      <c r="K1" s="56" t="s">
        <v>98</v>
      </c>
      <c r="L1" s="56" t="s">
        <v>100</v>
      </c>
      <c r="M1" s="6" t="s">
        <v>99</v>
      </c>
      <c r="N1" s="24" t="s">
        <v>73</v>
      </c>
      <c r="O1" s="29" t="s">
        <v>88</v>
      </c>
      <c r="P1" s="30" t="s">
        <v>74</v>
      </c>
      <c r="Q1" s="20" t="s">
        <v>85</v>
      </c>
      <c r="R1" s="30" t="s">
        <v>90</v>
      </c>
      <c r="S1" s="7"/>
      <c r="T1" s="81" t="s">
        <v>82</v>
      </c>
      <c r="U1" s="82"/>
      <c r="V1" s="83" t="s">
        <v>83</v>
      </c>
      <c r="W1" s="83"/>
      <c r="X1" s="83"/>
      <c r="Y1" s="84"/>
    </row>
    <row r="2" spans="1:25" x14ac:dyDescent="0.2">
      <c r="A2" s="11">
        <v>13</v>
      </c>
      <c r="B2" s="8" t="s">
        <v>66</v>
      </c>
      <c r="C2" s="10">
        <v>24621</v>
      </c>
      <c r="D2" s="43">
        <f>$V$11*R2</f>
        <v>21785.813703241616</v>
      </c>
      <c r="E2" s="41">
        <f>(D2-C2)/C2</f>
        <v>-0.11515317398799334</v>
      </c>
      <c r="F2" s="16">
        <v>352861.4</v>
      </c>
      <c r="G2" s="50">
        <v>7.0000000000000007E-2</v>
      </c>
      <c r="H2" s="48">
        <f>D2/F2</f>
        <v>6.1740427553825993E-2</v>
      </c>
      <c r="I2" s="41">
        <f>(H2-G2)/G2</f>
        <v>-0.11799389208820019</v>
      </c>
      <c r="J2" s="17">
        <v>2653934</v>
      </c>
      <c r="K2" s="17">
        <v>2531829504</v>
      </c>
      <c r="L2" s="17">
        <v>15381167</v>
      </c>
      <c r="M2" s="17">
        <f>K2-L2</f>
        <v>2516448337</v>
      </c>
      <c r="N2" s="22">
        <f>M2/J2</f>
        <v>948.19552294819687</v>
      </c>
      <c r="O2" s="26">
        <f>N2/$N$70</f>
        <v>1.4545445464636578E-2</v>
      </c>
      <c r="P2" s="28">
        <f>(F2^$V$10)*O2</f>
        <v>1811070398.2088978</v>
      </c>
      <c r="Q2" s="36">
        <f>LN(P2)</f>
        <v>21.31718388765368</v>
      </c>
      <c r="R2" s="38">
        <f>Q2/$Q$70</f>
        <v>2.133772155067739E-2</v>
      </c>
      <c r="S2" s="8"/>
      <c r="T2" s="73" t="s">
        <v>101</v>
      </c>
      <c r="U2" s="74"/>
      <c r="V2" s="75" t="s">
        <v>103</v>
      </c>
      <c r="W2" s="76"/>
      <c r="X2" s="76"/>
      <c r="Y2" s="77"/>
    </row>
    <row r="3" spans="1:25" x14ac:dyDescent="0.2">
      <c r="A3" s="11">
        <v>6</v>
      </c>
      <c r="B3" s="1" t="s">
        <v>65</v>
      </c>
      <c r="C3" s="10">
        <v>22718</v>
      </c>
      <c r="D3" s="43">
        <f>$V$11*R3</f>
        <v>21302.909551292403</v>
      </c>
      <c r="E3" s="41">
        <f>(D3-C3)/C3</f>
        <v>-6.2289393815811112E-2</v>
      </c>
      <c r="F3" s="16">
        <v>267733.74</v>
      </c>
      <c r="G3" s="50">
        <v>0.08</v>
      </c>
      <c r="H3" s="48">
        <f>D3/F3</f>
        <v>7.9567519399282305E-2</v>
      </c>
      <c r="I3" s="41">
        <f>(H3-G3)/G3</f>
        <v>-5.4060075089712098E-3</v>
      </c>
      <c r="J3" s="17">
        <v>1827367</v>
      </c>
      <c r="K3" s="17">
        <v>1888599165</v>
      </c>
      <c r="L3" s="17">
        <v>12246525</v>
      </c>
      <c r="M3" s="17">
        <f>K3-L3</f>
        <v>1876352640</v>
      </c>
      <c r="N3" s="22">
        <f>M3/J3</f>
        <v>1026.8066786803088</v>
      </c>
      <c r="O3" s="26">
        <f>N3/$N$70</f>
        <v>1.5751351051554178E-2</v>
      </c>
      <c r="P3" s="28">
        <f>(F3^$V$10)*O3</f>
        <v>1129078194.8734047</v>
      </c>
      <c r="Q3" s="14">
        <f>LN(P3)</f>
        <v>20.844667380010861</v>
      </c>
      <c r="R3" s="38">
        <f>Q3/$Q$70</f>
        <v>2.0864749805379435E-2</v>
      </c>
      <c r="T3" s="73" t="s">
        <v>102</v>
      </c>
      <c r="U3" s="68"/>
      <c r="V3" s="75" t="s">
        <v>104</v>
      </c>
      <c r="W3" s="85"/>
      <c r="X3" s="85"/>
      <c r="Y3" s="86"/>
    </row>
    <row r="4" spans="1:25" x14ac:dyDescent="0.2">
      <c r="A4" s="11">
        <v>29</v>
      </c>
      <c r="B4" s="1" t="s">
        <v>64</v>
      </c>
      <c r="C4" s="10">
        <v>22718</v>
      </c>
      <c r="D4" s="43">
        <f>$V$11*R4</f>
        <v>20861.054494976121</v>
      </c>
      <c r="E4" s="41">
        <f>(D4-C4)/C4</f>
        <v>-8.1738951713349745E-2</v>
      </c>
      <c r="F4" s="16">
        <v>208545.23</v>
      </c>
      <c r="G4" s="2">
        <v>0.11</v>
      </c>
      <c r="H4" s="45">
        <f>D4/F4</f>
        <v>0.10003131932087883</v>
      </c>
      <c r="I4" s="41">
        <f>(H4-G4)/G4</f>
        <v>-9.0624369810192451E-2</v>
      </c>
      <c r="J4" s="17">
        <v>1325563</v>
      </c>
      <c r="K4" s="17">
        <v>1464800017</v>
      </c>
      <c r="L4" s="17">
        <v>8914088</v>
      </c>
      <c r="M4" s="17">
        <f>K4-L4</f>
        <v>1455885929</v>
      </c>
      <c r="N4" s="22">
        <f>M4/J4</f>
        <v>1098.3151528822093</v>
      </c>
      <c r="O4" s="26">
        <f>N4/$N$70</f>
        <v>1.6848300558897446E-2</v>
      </c>
      <c r="P4" s="28">
        <f>(F4^$V$10)*O4</f>
        <v>732751342.71948361</v>
      </c>
      <c r="Q4" s="14">
        <f>LN(P4)</f>
        <v>20.412316969992332</v>
      </c>
      <c r="R4" s="38">
        <f>Q4/$Q$70</f>
        <v>2.0431982855020688E-2</v>
      </c>
      <c r="T4" s="73" t="s">
        <v>89</v>
      </c>
      <c r="U4" s="74"/>
      <c r="V4" s="75" t="s">
        <v>80</v>
      </c>
      <c r="W4" s="76"/>
      <c r="X4" s="76"/>
      <c r="Y4" s="77"/>
    </row>
    <row r="5" spans="1:25" x14ac:dyDescent="0.2">
      <c r="A5" s="11">
        <v>48</v>
      </c>
      <c r="B5" s="1" t="s">
        <v>63</v>
      </c>
      <c r="C5" s="10">
        <v>21766</v>
      </c>
      <c r="D5" s="43">
        <f>$V$11*R5</f>
        <v>20719.998312174899</v>
      </c>
      <c r="E5" s="41">
        <f>(D5-C5)/C5</f>
        <v>-4.8056679583988827E-2</v>
      </c>
      <c r="F5" s="16">
        <v>195449.44</v>
      </c>
      <c r="G5" s="2">
        <v>0.11</v>
      </c>
      <c r="H5" s="45">
        <f>D5/F5</f>
        <v>0.10601206282389398</v>
      </c>
      <c r="I5" s="41">
        <f>(H5-G5)/G5</f>
        <v>-3.6253974328236509E-2</v>
      </c>
      <c r="J5" s="17">
        <v>1252396</v>
      </c>
      <c r="K5" s="17">
        <v>1373813763</v>
      </c>
      <c r="L5" s="17">
        <v>9676304</v>
      </c>
      <c r="M5" s="17">
        <f>K5-L5</f>
        <v>1364137459</v>
      </c>
      <c r="N5" s="22">
        <f>M5/J5</f>
        <v>1089.2221461901827</v>
      </c>
      <c r="O5" s="26">
        <f>N5/$N$70</f>
        <v>1.6708812626559176E-2</v>
      </c>
      <c r="P5" s="28">
        <f>(F5^$V$10)*O5</f>
        <v>638284722.6547513</v>
      </c>
      <c r="Q5" s="14">
        <f>LN(P5)</f>
        <v>20.274295015512077</v>
      </c>
      <c r="R5" s="38">
        <f>Q5/$Q$70</f>
        <v>2.0293827925734476E-2</v>
      </c>
      <c r="T5" s="73" t="s">
        <v>79</v>
      </c>
      <c r="U5" s="74"/>
      <c r="V5" s="78" t="s">
        <v>81</v>
      </c>
      <c r="W5" s="79"/>
      <c r="X5" s="79"/>
      <c r="Y5" s="80"/>
    </row>
    <row r="6" spans="1:25" x14ac:dyDescent="0.2">
      <c r="A6" s="11">
        <v>50</v>
      </c>
      <c r="B6" s="1" t="s">
        <v>62</v>
      </c>
      <c r="C6" s="10">
        <v>21766</v>
      </c>
      <c r="D6" s="43">
        <f>$V$11*R6</f>
        <v>20527.132673207005</v>
      </c>
      <c r="E6" s="41">
        <f>(D6-C6)/C6</f>
        <v>-5.6917546944454438E-2</v>
      </c>
      <c r="F6" s="16">
        <v>186328.99</v>
      </c>
      <c r="G6" s="2">
        <v>0.12</v>
      </c>
      <c r="H6" s="45">
        <f>D6/F6</f>
        <v>0.11016607063241746</v>
      </c>
      <c r="I6" s="41">
        <f>(H6-G6)/G6</f>
        <v>-8.1949411396521163E-2</v>
      </c>
      <c r="J6" s="17">
        <v>1378417</v>
      </c>
      <c r="K6" s="17">
        <v>1377128839</v>
      </c>
      <c r="L6" s="17">
        <v>9254019</v>
      </c>
      <c r="M6" s="17">
        <f>K6-L6</f>
        <v>1367874820</v>
      </c>
      <c r="N6" s="22">
        <f>M6/J6</f>
        <v>992.35196605961767</v>
      </c>
      <c r="O6" s="26">
        <f>N6/$N$70</f>
        <v>1.5222811176291165E-2</v>
      </c>
      <c r="P6" s="28">
        <f>(F6^$V$10)*O6</f>
        <v>528513055.87249541</v>
      </c>
      <c r="Q6" s="14">
        <f>LN(P6)</f>
        <v>20.085578066607081</v>
      </c>
      <c r="R6" s="38">
        <f>Q6/$Q$70</f>
        <v>2.0104929160829583E-2</v>
      </c>
      <c r="T6" s="73" t="s">
        <v>93</v>
      </c>
      <c r="U6" s="74"/>
      <c r="V6" s="75" t="s">
        <v>94</v>
      </c>
      <c r="W6" s="76"/>
      <c r="X6" s="76"/>
      <c r="Y6" s="77"/>
    </row>
    <row r="7" spans="1:25" x14ac:dyDescent="0.2">
      <c r="A7" s="11">
        <v>16</v>
      </c>
      <c r="B7" s="1" t="s">
        <v>61</v>
      </c>
      <c r="C7" s="10">
        <v>22718</v>
      </c>
      <c r="D7" s="43">
        <f>$V$11*R7</f>
        <v>19777.580263539025</v>
      </c>
      <c r="E7" s="41">
        <f>(D7-C7)/C7</f>
        <v>-0.12943127636503984</v>
      </c>
      <c r="F7" s="16">
        <v>128892.62</v>
      </c>
      <c r="G7" s="2">
        <v>0.18</v>
      </c>
      <c r="H7" s="45">
        <f>D7/F7</f>
        <v>0.15344230153393595</v>
      </c>
      <c r="I7" s="41">
        <f>(H7-G7)/G7</f>
        <v>-0.14754276925591134</v>
      </c>
      <c r="J7" s="17">
        <v>905574</v>
      </c>
      <c r="K7" s="17">
        <v>907083684</v>
      </c>
      <c r="L7" s="17">
        <v>5158968</v>
      </c>
      <c r="M7" s="17">
        <f>K7-L7</f>
        <v>901924716</v>
      </c>
      <c r="N7" s="22">
        <f>M7/J7</f>
        <v>995.97019790762545</v>
      </c>
      <c r="O7" s="26">
        <f>N7/$N$70</f>
        <v>1.5278315334188865E-2</v>
      </c>
      <c r="P7" s="28">
        <f>(F7^$V$10)*O7</f>
        <v>253823350.58315697</v>
      </c>
      <c r="Q7" s="14">
        <f>LN(P7)</f>
        <v>19.352149112886213</v>
      </c>
      <c r="R7" s="38">
        <f>Q7/$Q$70</f>
        <v>1.9370793597981415E-2</v>
      </c>
    </row>
    <row r="8" spans="1:25" x14ac:dyDescent="0.2">
      <c r="A8" s="11">
        <v>52</v>
      </c>
      <c r="B8" s="1" t="s">
        <v>60</v>
      </c>
      <c r="C8" s="10">
        <v>21766</v>
      </c>
      <c r="D8" s="43">
        <f>$V$11*R8</f>
        <v>19021.762023029634</v>
      </c>
      <c r="E8" s="41">
        <f>(D8-C8)/C8</f>
        <v>-0.12607911315677506</v>
      </c>
      <c r="F8" s="16">
        <v>101864.67</v>
      </c>
      <c r="G8" s="2">
        <v>0.21</v>
      </c>
      <c r="H8" s="45">
        <f>D8/F8</f>
        <v>0.18673561719710705</v>
      </c>
      <c r="I8" s="41">
        <f>(H8-G8)/G8</f>
        <v>-0.11078277525187118</v>
      </c>
      <c r="J8" s="17">
        <v>944971</v>
      </c>
      <c r="K8" s="17">
        <v>724201280</v>
      </c>
      <c r="L8" s="17">
        <v>4939581</v>
      </c>
      <c r="M8" s="17">
        <f>K8-L8</f>
        <v>719261699</v>
      </c>
      <c r="N8" s="22">
        <f>M8/J8</f>
        <v>761.14684895092023</v>
      </c>
      <c r="O8" s="26">
        <f>N8/$N$70</f>
        <v>1.1676093921612455E-2</v>
      </c>
      <c r="P8" s="28">
        <f>(F8^$V$10)*O8</f>
        <v>121155949.33763519</v>
      </c>
      <c r="Q8" s="14">
        <f>LN(P8)</f>
        <v>18.612589111224022</v>
      </c>
      <c r="R8" s="38">
        <f>Q8/$Q$70</f>
        <v>1.8630521080342442E-2</v>
      </c>
    </row>
    <row r="9" spans="1:25" x14ac:dyDescent="0.2">
      <c r="A9" s="11">
        <v>53</v>
      </c>
      <c r="B9" s="1" t="s">
        <v>59</v>
      </c>
      <c r="C9" s="10">
        <v>21766</v>
      </c>
      <c r="D9" s="43">
        <f>$V$11*R9</f>
        <v>19313.949899723219</v>
      </c>
      <c r="E9" s="41">
        <f>(D9-C9)/C9</f>
        <v>-0.11265506295491967</v>
      </c>
      <c r="F9" s="16">
        <v>99150.2</v>
      </c>
      <c r="G9" s="2">
        <v>0.22</v>
      </c>
      <c r="H9" s="45">
        <f>D9/F9</f>
        <v>0.19479486576651606</v>
      </c>
      <c r="I9" s="41">
        <f>(H9-G9)/G9</f>
        <v>-0.11456879197038157</v>
      </c>
      <c r="J9" s="17">
        <v>633052</v>
      </c>
      <c r="K9" s="17">
        <v>681063798</v>
      </c>
      <c r="L9" s="17">
        <v>4149364</v>
      </c>
      <c r="M9" s="17">
        <f>K9-L9</f>
        <v>676914434</v>
      </c>
      <c r="N9" s="22">
        <f>M9/J9</f>
        <v>1069.2872528639039</v>
      </c>
      <c r="O9" s="26">
        <f>N9/$N$70</f>
        <v>1.6403008710907722E-2</v>
      </c>
      <c r="P9" s="28">
        <f>(F9^$V$10)*O9</f>
        <v>161254077.34599811</v>
      </c>
      <c r="Q9" s="14">
        <f>LN(P9)</f>
        <v>18.898491799187127</v>
      </c>
      <c r="R9" s="38">
        <f>Q9/$Q$70</f>
        <v>1.8916699216183368E-2</v>
      </c>
      <c r="T9" s="61" t="s">
        <v>84</v>
      </c>
      <c r="U9" s="62"/>
      <c r="V9" s="62"/>
      <c r="W9" s="62"/>
      <c r="X9" s="62"/>
      <c r="Y9" s="63"/>
    </row>
    <row r="10" spans="1:25" x14ac:dyDescent="0.2">
      <c r="A10" s="11">
        <v>36</v>
      </c>
      <c r="B10" s="1" t="s">
        <v>58</v>
      </c>
      <c r="C10" s="10">
        <v>21766</v>
      </c>
      <c r="D10" s="43">
        <f>$V$11*R10</f>
        <v>19026.307804423155</v>
      </c>
      <c r="E10" s="41">
        <f>(D10-C10)/C10</f>
        <v>-0.12587026534856405</v>
      </c>
      <c r="F10" s="16">
        <v>90069.39</v>
      </c>
      <c r="G10" s="2">
        <v>0.24</v>
      </c>
      <c r="H10" s="45">
        <f>D10/F10</f>
        <v>0.21124055358233418</v>
      </c>
      <c r="I10" s="41">
        <f>(H10-G10)/G10</f>
        <v>-0.11983102674027422</v>
      </c>
      <c r="J10" s="17">
        <v>665845</v>
      </c>
      <c r="K10" s="17">
        <v>654974201</v>
      </c>
      <c r="L10" s="17">
        <v>3846668</v>
      </c>
      <c r="M10" s="17">
        <f>K10-L10</f>
        <v>651127533</v>
      </c>
      <c r="N10" s="22">
        <f>M10/J10</f>
        <v>977.89655700651053</v>
      </c>
      <c r="O10" s="26">
        <f>N10/$N$70</f>
        <v>1.5001063278350003E-2</v>
      </c>
      <c r="P10" s="28">
        <f>(F10^$V$10)*O10</f>
        <v>121696051.06489544</v>
      </c>
      <c r="Q10" s="14">
        <f>LN(P10)</f>
        <v>18.617037109320339</v>
      </c>
      <c r="R10" s="38">
        <f>Q10/$Q$70</f>
        <v>1.8634973363783697E-2</v>
      </c>
      <c r="T10" s="64" t="s">
        <v>76</v>
      </c>
      <c r="U10" s="65"/>
      <c r="V10" s="66">
        <v>2</v>
      </c>
      <c r="W10" s="67"/>
      <c r="X10" s="67"/>
      <c r="Y10" s="68"/>
    </row>
    <row r="11" spans="1:25" x14ac:dyDescent="0.2">
      <c r="A11" s="11">
        <v>5</v>
      </c>
      <c r="B11" s="1" t="s">
        <v>57</v>
      </c>
      <c r="C11" s="10">
        <v>21766</v>
      </c>
      <c r="D11" s="43">
        <f>$V$11*R11</f>
        <v>18483.326020107026</v>
      </c>
      <c r="E11" s="41">
        <f>(D11-C11)/C11</f>
        <v>-0.15081659376518303</v>
      </c>
      <c r="F11" s="16">
        <v>71673.919999999998</v>
      </c>
      <c r="G11" s="2">
        <v>0.3</v>
      </c>
      <c r="H11" s="45">
        <f>D11/F11</f>
        <v>0.25788077476587057</v>
      </c>
      <c r="I11" s="41">
        <f>(H11-G11)/G11</f>
        <v>-0.14039741744709808</v>
      </c>
      <c r="J11" s="17">
        <v>561714</v>
      </c>
      <c r="K11" s="17">
        <v>514016009</v>
      </c>
      <c r="L11" s="17">
        <v>4099770</v>
      </c>
      <c r="M11" s="17">
        <f>K11-L11</f>
        <v>509916239</v>
      </c>
      <c r="N11" s="22">
        <f>M11/J11</f>
        <v>907.78623819238976</v>
      </c>
      <c r="O11" s="26">
        <f>N11/$N$70</f>
        <v>1.3925561660658024E-2</v>
      </c>
      <c r="P11" s="28">
        <f>(F11^$V$10)*O11</f>
        <v>71537710.339220405</v>
      </c>
      <c r="Q11" s="14">
        <f>LN(P11)</f>
        <v>18.085735285960354</v>
      </c>
      <c r="R11" s="38">
        <f>Q11/$Q$70</f>
        <v>1.8103159667097968E-2</v>
      </c>
      <c r="T11" s="64" t="s">
        <v>105</v>
      </c>
      <c r="U11" s="69"/>
      <c r="V11" s="70">
        <v>1021000</v>
      </c>
      <c r="W11" s="71"/>
      <c r="X11" s="71"/>
      <c r="Y11" s="72"/>
    </row>
    <row r="12" spans="1:25" x14ac:dyDescent="0.2">
      <c r="A12" s="11">
        <v>51</v>
      </c>
      <c r="B12" s="1" t="s">
        <v>56</v>
      </c>
      <c r="C12" s="10">
        <v>21766</v>
      </c>
      <c r="D12" s="43">
        <f>$V$11*R12</f>
        <v>18535.97956923096</v>
      </c>
      <c r="E12" s="41">
        <f>(D12-C12)/C12</f>
        <v>-0.14839752048006249</v>
      </c>
      <c r="F12" s="16">
        <v>69813.37</v>
      </c>
      <c r="G12" s="2">
        <v>0.31</v>
      </c>
      <c r="H12" s="45">
        <f>D12/F12</f>
        <v>0.26550758929458584</v>
      </c>
      <c r="I12" s="41">
        <f>(H12-G12)/G12</f>
        <v>-0.14352390550133598</v>
      </c>
      <c r="J12" s="17">
        <v>487588</v>
      </c>
      <c r="K12" s="17">
        <v>495052149</v>
      </c>
      <c r="L12" s="17">
        <v>3853720</v>
      </c>
      <c r="M12" s="17">
        <f>K12-L12</f>
        <v>491198429</v>
      </c>
      <c r="N12" s="22">
        <f>M12/J12</f>
        <v>1007.4046715669787</v>
      </c>
      <c r="O12" s="26">
        <f>N12/$N$70</f>
        <v>1.545372168130155E-2</v>
      </c>
      <c r="P12" s="28">
        <f>(F12^$V$10)*O12</f>
        <v>75319996.572367281</v>
      </c>
      <c r="Q12" s="14">
        <f>LN(P12)</f>
        <v>18.137256216245621</v>
      </c>
      <c r="R12" s="38">
        <f>Q12/$Q$70</f>
        <v>1.815473023431044E-2</v>
      </c>
      <c r="T12" s="58" t="s">
        <v>77</v>
      </c>
      <c r="U12" s="59"/>
      <c r="V12" s="59"/>
      <c r="W12" s="59"/>
      <c r="X12" s="59"/>
      <c r="Y12" s="60"/>
    </row>
    <row r="13" spans="1:25" x14ac:dyDescent="0.2">
      <c r="A13" s="11">
        <v>59</v>
      </c>
      <c r="B13" s="1" t="s">
        <v>55</v>
      </c>
      <c r="C13" s="10">
        <v>21766</v>
      </c>
      <c r="D13" s="43">
        <f>$V$11*R13</f>
        <v>18441.136222380919</v>
      </c>
      <c r="E13" s="41">
        <f>(D13-C13)/C13</f>
        <v>-0.15275492867863094</v>
      </c>
      <c r="F13" s="16">
        <v>66306.77</v>
      </c>
      <c r="G13" s="2">
        <v>0.33</v>
      </c>
      <c r="H13" s="45">
        <f>D13/F13</f>
        <v>0.27811845189233192</v>
      </c>
      <c r="I13" s="41">
        <f>(H13-G13)/G13</f>
        <v>-0.15721681244747907</v>
      </c>
      <c r="J13" s="17">
        <v>442903</v>
      </c>
      <c r="K13" s="17">
        <v>455505110</v>
      </c>
      <c r="L13" s="17">
        <v>4719413</v>
      </c>
      <c r="M13" s="17">
        <f>K13-L13</f>
        <v>450785697</v>
      </c>
      <c r="N13" s="22">
        <f>M13/J13</f>
        <v>1017.7977954540836</v>
      </c>
      <c r="O13" s="26">
        <f>N13/$N$70</f>
        <v>1.5613153584372617E-2</v>
      </c>
      <c r="P13" s="28">
        <f>(F13^$V$10)*O13</f>
        <v>68644599.754085988</v>
      </c>
      <c r="Q13" s="14">
        <f>LN(P13)</f>
        <v>18.044453023633082</v>
      </c>
      <c r="R13" s="38">
        <f>Q13/$Q$70</f>
        <v>1.806183763210668E-2</v>
      </c>
      <c r="T13" s="58" t="s">
        <v>78</v>
      </c>
      <c r="U13" s="59"/>
      <c r="V13" s="59"/>
      <c r="W13" s="59"/>
      <c r="X13" s="59"/>
      <c r="Y13" s="60"/>
    </row>
    <row r="14" spans="1:25" x14ac:dyDescent="0.2">
      <c r="A14" s="11">
        <v>64</v>
      </c>
      <c r="B14" s="1" t="s">
        <v>54</v>
      </c>
      <c r="C14" s="10">
        <v>21766</v>
      </c>
      <c r="D14" s="43">
        <f>$V$11*R14</f>
        <v>18117.394865721784</v>
      </c>
      <c r="E14" s="41">
        <f>(D14-C14)/C14</f>
        <v>-0.16762864716889717</v>
      </c>
      <c r="F14" s="16">
        <v>62362.66</v>
      </c>
      <c r="G14" s="2">
        <v>0.35</v>
      </c>
      <c r="H14" s="45">
        <f>D14/F14</f>
        <v>0.29051671089273268</v>
      </c>
      <c r="I14" s="41">
        <f>(H14-G14)/G14</f>
        <v>-0.16995225459219229</v>
      </c>
      <c r="J14" s="17">
        <v>510494</v>
      </c>
      <c r="K14" s="17">
        <v>432072196</v>
      </c>
      <c r="L14" s="17">
        <v>4170565</v>
      </c>
      <c r="M14" s="17">
        <f>K14-L14</f>
        <v>427901631</v>
      </c>
      <c r="N14" s="22">
        <f>M14/J14</f>
        <v>838.21089180284196</v>
      </c>
      <c r="O14" s="26">
        <f>N14/$N$70</f>
        <v>1.2858266591128724E-2</v>
      </c>
      <c r="P14" s="28">
        <f>(F14^$V$10)*O14</f>
        <v>50007102.116061561</v>
      </c>
      <c r="Q14" s="14">
        <f>LN(P14)</f>
        <v>17.727675595626597</v>
      </c>
      <c r="R14" s="38">
        <f>Q14/$Q$70</f>
        <v>1.7744755010501257E-2</v>
      </c>
    </row>
    <row r="15" spans="1:25" x14ac:dyDescent="0.2">
      <c r="A15" s="11">
        <v>49</v>
      </c>
      <c r="B15" s="1" t="s">
        <v>53</v>
      </c>
      <c r="C15" s="10">
        <v>14822</v>
      </c>
      <c r="D15" s="43">
        <f>$V$11*R15</f>
        <v>18561.705356616621</v>
      </c>
      <c r="E15" s="41">
        <f>(D15-C15)/C15</f>
        <v>0.25230774231659842</v>
      </c>
      <c r="F15" s="16">
        <v>61231.27</v>
      </c>
      <c r="G15" s="2">
        <v>0.24</v>
      </c>
      <c r="H15" s="45">
        <f>D15/F15</f>
        <v>0.30314094998546692</v>
      </c>
      <c r="I15" s="41">
        <f>(H15-G15)/G15</f>
        <v>0.26308729160611222</v>
      </c>
      <c r="J15" s="17">
        <v>308327</v>
      </c>
      <c r="K15" s="17">
        <v>415958062</v>
      </c>
      <c r="L15" s="17">
        <v>1883620</v>
      </c>
      <c r="M15" s="17">
        <f>K15-L15</f>
        <v>414074442</v>
      </c>
      <c r="N15" s="22">
        <f>M15/J15</f>
        <v>1342.9717215813082</v>
      </c>
      <c r="O15" s="26">
        <f>N15/$N$70</f>
        <v>2.0601364870478544E-2</v>
      </c>
      <c r="P15" s="28">
        <f>(F15^$V$10)*O15</f>
        <v>77240046.83753626</v>
      </c>
      <c r="Q15" s="14">
        <f>LN(P15)</f>
        <v>18.162428621914049</v>
      </c>
      <c r="R15" s="38">
        <f>Q15/$Q$70</f>
        <v>1.8179926891886994E-2</v>
      </c>
    </row>
    <row r="16" spans="1:25" x14ac:dyDescent="0.2">
      <c r="A16" s="11">
        <v>41</v>
      </c>
      <c r="B16" s="1" t="s">
        <v>52</v>
      </c>
      <c r="C16" s="10">
        <v>21766</v>
      </c>
      <c r="D16" s="43">
        <f>$V$11*R16</f>
        <v>17696.705401987892</v>
      </c>
      <c r="E16" s="41">
        <f>(D16-C16)/C16</f>
        <v>-0.18695647330754883</v>
      </c>
      <c r="F16" s="16">
        <v>47663.360000000001</v>
      </c>
      <c r="G16" s="2">
        <v>0.46</v>
      </c>
      <c r="H16" s="45">
        <f>D16/F16</f>
        <v>0.37128531018350136</v>
      </c>
      <c r="I16" s="41">
        <f>(H16-G16)/G16</f>
        <v>-0.19285802134021446</v>
      </c>
      <c r="J16" s="17">
        <v>349334</v>
      </c>
      <c r="K16" s="17">
        <v>334033095</v>
      </c>
      <c r="L16" s="17">
        <v>1908465</v>
      </c>
      <c r="M16" s="17">
        <f>K16-L16</f>
        <v>332124630</v>
      </c>
      <c r="N16" s="22">
        <f>M16/J16</f>
        <v>950.73663027360635</v>
      </c>
      <c r="O16" s="26">
        <f>N16/$N$70</f>
        <v>1.4584426389063017E-2</v>
      </c>
      <c r="P16" s="28">
        <f>(F16^$V$10)*O16</f>
        <v>33132839.877483737</v>
      </c>
      <c r="Q16" s="14">
        <f>LN(P16)</f>
        <v>17.316035489814102</v>
      </c>
      <c r="R16" s="38">
        <f>Q16/$Q$70</f>
        <v>1.7332718317324088E-2</v>
      </c>
    </row>
    <row r="17" spans="1:18" x14ac:dyDescent="0.2">
      <c r="A17" s="11">
        <v>11</v>
      </c>
      <c r="B17" s="1" t="s">
        <v>51</v>
      </c>
      <c r="C17" s="10">
        <v>20869</v>
      </c>
      <c r="D17" s="43">
        <f>$V$11*R17</f>
        <v>17696.643433818459</v>
      </c>
      <c r="E17" s="41">
        <f>(D17-C17)/C17</f>
        <v>-0.15201286914473819</v>
      </c>
      <c r="F17" s="16">
        <v>45341.599999999999</v>
      </c>
      <c r="G17" s="2">
        <v>0.46</v>
      </c>
      <c r="H17" s="45">
        <f>D17/F17</f>
        <v>0.3902959629527511</v>
      </c>
      <c r="I17" s="41">
        <f>(H17-G17)/G17</f>
        <v>-0.15153051532010636</v>
      </c>
      <c r="J17" s="17">
        <v>343802</v>
      </c>
      <c r="K17" s="17">
        <v>363526247</v>
      </c>
      <c r="L17" s="17">
        <v>2351050</v>
      </c>
      <c r="M17" s="17">
        <f>K17-L17</f>
        <v>361175197</v>
      </c>
      <c r="N17" s="22">
        <f>M17/J17</f>
        <v>1050.5325652555832</v>
      </c>
      <c r="O17" s="26">
        <f>N17/$N$70</f>
        <v>1.6115309307977693E-2</v>
      </c>
      <c r="P17" s="28">
        <f>(F17^$V$10)*O17</f>
        <v>33130830.922487017</v>
      </c>
      <c r="Q17" s="14">
        <f>LN(P17)</f>
        <v>17.315974854628241</v>
      </c>
      <c r="R17" s="38">
        <f>Q17/$Q$70</f>
        <v>1.7332657623720334E-2</v>
      </c>
    </row>
    <row r="18" spans="1:18" x14ac:dyDescent="0.2">
      <c r="A18" s="11">
        <v>58</v>
      </c>
      <c r="B18" s="1" t="s">
        <v>49</v>
      </c>
      <c r="C18" s="10">
        <v>21766</v>
      </c>
      <c r="D18" s="43">
        <f>$V$11*R18</f>
        <v>17298.021188025599</v>
      </c>
      <c r="E18" s="41">
        <f>(D18-C18)/C18</f>
        <v>-0.20527330754269965</v>
      </c>
      <c r="F18" s="16">
        <v>42147.83</v>
      </c>
      <c r="G18" s="2">
        <v>0.52</v>
      </c>
      <c r="H18" s="45">
        <f>D18/F18</f>
        <v>0.41041309097112705</v>
      </c>
      <c r="I18" s="41">
        <f>(H18-G18)/G18</f>
        <v>-0.21074405582475569</v>
      </c>
      <c r="J18" s="17">
        <v>392090</v>
      </c>
      <c r="K18" s="17">
        <v>325467397</v>
      </c>
      <c r="L18" s="17">
        <v>2734660</v>
      </c>
      <c r="M18" s="17">
        <f>K18-L18</f>
        <v>322732737</v>
      </c>
      <c r="N18" s="22">
        <f>M18/J18</f>
        <v>823.10881940370837</v>
      </c>
      <c r="O18" s="26">
        <f>N18/$N$70</f>
        <v>1.2626598791431054E-2</v>
      </c>
      <c r="P18" s="28">
        <f>(F18^$V$10)*O18</f>
        <v>22430389.774443097</v>
      </c>
      <c r="Q18" s="14">
        <f>LN(P18)</f>
        <v>16.925927283716923</v>
      </c>
      <c r="R18" s="38">
        <f>Q18/$Q$70</f>
        <v>1.6942234268389422E-2</v>
      </c>
    </row>
    <row r="19" spans="1:18" x14ac:dyDescent="0.2">
      <c r="A19" s="11">
        <v>42</v>
      </c>
      <c r="B19" s="1" t="s">
        <v>50</v>
      </c>
      <c r="C19" s="10">
        <v>21766</v>
      </c>
      <c r="D19" s="43">
        <f>$V$11*R19</f>
        <v>17318.768053489428</v>
      </c>
      <c r="E19" s="41">
        <f>(D19-C19)/C19</f>
        <v>-0.20432012985898063</v>
      </c>
      <c r="F19" s="16">
        <v>42191.86</v>
      </c>
      <c r="G19" s="2">
        <v>0.52</v>
      </c>
      <c r="H19" s="45">
        <f>D19/F19</f>
        <v>0.41047652446442107</v>
      </c>
      <c r="I19" s="41">
        <f>(H19-G19)/G19</f>
        <v>-0.21062206833765182</v>
      </c>
      <c r="J19" s="17">
        <v>341205</v>
      </c>
      <c r="K19" s="17">
        <v>287863310</v>
      </c>
      <c r="L19" s="17">
        <v>1852683</v>
      </c>
      <c r="M19" s="17">
        <f>K19-L19</f>
        <v>286010627</v>
      </c>
      <c r="N19" s="22">
        <f>M19/J19</f>
        <v>838.23691622338481</v>
      </c>
      <c r="O19" s="26">
        <f>N19/$N$70</f>
        <v>1.2858665809201994E-2</v>
      </c>
      <c r="P19" s="28">
        <f>(F19^$V$10)*O19</f>
        <v>22890393.16251976</v>
      </c>
      <c r="Q19" s="14">
        <f>LN(P19)</f>
        <v>16.946227867950736</v>
      </c>
      <c r="R19" s="38">
        <f>Q19/$Q$70</f>
        <v>1.6962554410861339E-2</v>
      </c>
    </row>
    <row r="20" spans="1:18" x14ac:dyDescent="0.2">
      <c r="A20" s="11">
        <v>35</v>
      </c>
      <c r="B20" s="1" t="s">
        <v>48</v>
      </c>
      <c r="C20" s="10">
        <v>21596</v>
      </c>
      <c r="D20" s="43">
        <f>$V$11*R20</f>
        <v>17375.023619747284</v>
      </c>
      <c r="E20" s="41">
        <f>(D20-C20)/C20</f>
        <v>-0.19545176793168717</v>
      </c>
      <c r="F20" s="16">
        <v>41879.699999999997</v>
      </c>
      <c r="G20" s="2">
        <v>0.52</v>
      </c>
      <c r="H20" s="45">
        <f>D20/F20</f>
        <v>0.41487937162270228</v>
      </c>
      <c r="I20" s="41">
        <f>(H20-G20)/G20</f>
        <v>-0.20215505457172642</v>
      </c>
      <c r="J20" s="17">
        <v>316569</v>
      </c>
      <c r="K20" s="17">
        <v>286685087</v>
      </c>
      <c r="L20" s="17">
        <v>2113636</v>
      </c>
      <c r="M20" s="17">
        <f>K20-L20</f>
        <v>284571451</v>
      </c>
      <c r="N20" s="22">
        <f>M20/J20</f>
        <v>898.9239344345151</v>
      </c>
      <c r="O20" s="26">
        <f>N20/$N$70</f>
        <v>1.3789612742021069E-2</v>
      </c>
      <c r="P20" s="28">
        <f>(F20^$V$10)*O20</f>
        <v>24185729.646761157</v>
      </c>
      <c r="Q20" s="14">
        <f>LN(P20)</f>
        <v>17.00127333317678</v>
      </c>
      <c r="R20" s="38">
        <f>Q20/$Q$70</f>
        <v>1.7017652908665314E-2</v>
      </c>
    </row>
    <row r="21" spans="1:18" x14ac:dyDescent="0.2">
      <c r="A21" s="11">
        <v>17</v>
      </c>
      <c r="B21" s="1" t="s">
        <v>47</v>
      </c>
      <c r="C21" s="10">
        <v>21766</v>
      </c>
      <c r="D21" s="43">
        <f>$V$11*R21</f>
        <v>17296.3849604346</v>
      </c>
      <c r="E21" s="41">
        <f>(D21-C21)/C21</f>
        <v>-0.20534848109737205</v>
      </c>
      <c r="F21" s="16">
        <v>40125.269999999997</v>
      </c>
      <c r="G21" s="2">
        <v>0.54</v>
      </c>
      <c r="H21" s="45">
        <f>D21/F21</f>
        <v>0.43105965294276155</v>
      </c>
      <c r="I21" s="41">
        <f>(H21-G21)/G21</f>
        <v>-0.20174138343933051</v>
      </c>
      <c r="J21" s="17">
        <v>306944</v>
      </c>
      <c r="K21" s="17">
        <v>279868329</v>
      </c>
      <c r="L21" s="17">
        <v>1553986</v>
      </c>
      <c r="M21" s="17">
        <f>K21-L21</f>
        <v>278314343</v>
      </c>
      <c r="N21" s="22">
        <f>M21/J21</f>
        <v>906.72677426501252</v>
      </c>
      <c r="O21" s="26">
        <f>N21/$N$70</f>
        <v>1.3909309343066922E-2</v>
      </c>
      <c r="P21" s="28">
        <f>(F21^$V$10)*O21</f>
        <v>22394506.756270409</v>
      </c>
      <c r="Q21" s="14">
        <f>LN(P21)</f>
        <v>16.924326252655401</v>
      </c>
      <c r="R21" s="38">
        <f>Q21/$Q$70</f>
        <v>1.69406316948429E-2</v>
      </c>
    </row>
    <row r="22" spans="1:18" x14ac:dyDescent="0.2">
      <c r="A22" s="11">
        <v>56</v>
      </c>
      <c r="B22" s="1" t="s">
        <v>46</v>
      </c>
      <c r="C22" s="10">
        <v>20154</v>
      </c>
      <c r="D22" s="43">
        <f>$V$11*R22</f>
        <v>17285.530053965296</v>
      </c>
      <c r="E22" s="41">
        <f>(D22-C22)/C22</f>
        <v>-0.14232757497443205</v>
      </c>
      <c r="F22" s="16">
        <v>39152.26</v>
      </c>
      <c r="G22" s="2">
        <v>0.51</v>
      </c>
      <c r="H22" s="45">
        <f>D22/F22</f>
        <v>0.44149507726923798</v>
      </c>
      <c r="I22" s="41">
        <f>(H22-G22)/G22</f>
        <v>-0.13432337790345497</v>
      </c>
      <c r="J22" s="17">
        <v>287749</v>
      </c>
      <c r="K22" s="17">
        <v>272365805</v>
      </c>
      <c r="L22" s="17">
        <v>1221987</v>
      </c>
      <c r="M22" s="17">
        <f>K22-L22</f>
        <v>271143818</v>
      </c>
      <c r="N22" s="22">
        <f>M22/J22</f>
        <v>942.2928246492603</v>
      </c>
      <c r="O22" s="26">
        <f>N22/$N$70</f>
        <v>1.4454897287469034E-2</v>
      </c>
      <c r="P22" s="28">
        <f>(F22^$V$10)*O22</f>
        <v>22157904.291236788</v>
      </c>
      <c r="Q22" s="14">
        <f>LN(P22)</f>
        <v>16.913704843676083</v>
      </c>
      <c r="R22" s="38">
        <f>Q22/$Q$70</f>
        <v>1.6930000052855335E-2</v>
      </c>
    </row>
    <row r="23" spans="1:18" x14ac:dyDescent="0.2">
      <c r="A23" s="11">
        <v>10</v>
      </c>
      <c r="B23" s="1" t="s">
        <v>45</v>
      </c>
      <c r="C23" s="10">
        <v>20096</v>
      </c>
      <c r="D23" s="43">
        <f>$V$11*R23</f>
        <v>17443.062441707993</v>
      </c>
      <c r="E23" s="41">
        <f>(D23-C23)/C23</f>
        <v>-0.13201321448507203</v>
      </c>
      <c r="F23" s="16">
        <v>36628.21</v>
      </c>
      <c r="G23" s="2">
        <v>0.55000000000000004</v>
      </c>
      <c r="H23" s="45">
        <f>D23/F23</f>
        <v>0.47621935228906881</v>
      </c>
      <c r="I23" s="41">
        <f>(H23-G23)/G23</f>
        <v>-0.13414663220169315</v>
      </c>
      <c r="J23" s="17">
        <v>201277</v>
      </c>
      <c r="K23" s="17">
        <v>254936376</v>
      </c>
      <c r="L23" s="17">
        <v>2119481</v>
      </c>
      <c r="M23" s="17">
        <f>K23-L23</f>
        <v>252816895</v>
      </c>
      <c r="N23" s="22">
        <f>M23/J23</f>
        <v>1256.0645031474039</v>
      </c>
      <c r="O23" s="26">
        <f>N23/$N$70</f>
        <v>1.9268196578053825E-2</v>
      </c>
      <c r="P23" s="28">
        <f>(F23^$V$10)*O23</f>
        <v>25850709.028231796</v>
      </c>
      <c r="Q23" s="14">
        <f>LN(P23)</f>
        <v>17.067848587100848</v>
      </c>
      <c r="R23" s="38">
        <f>Q23/$Q$70</f>
        <v>1.7084292303337897E-2</v>
      </c>
    </row>
    <row r="24" spans="1:18" x14ac:dyDescent="0.2">
      <c r="A24" s="11">
        <v>55</v>
      </c>
      <c r="B24" s="1" t="s">
        <v>44</v>
      </c>
      <c r="C24" s="10">
        <v>16182</v>
      </c>
      <c r="D24" s="43">
        <f>$V$11*R24</f>
        <v>17346.474396342437</v>
      </c>
      <c r="E24" s="41">
        <f>(D24-C24)/C24</f>
        <v>7.196109234596694E-2</v>
      </c>
      <c r="F24" s="16">
        <v>36276.620000000003</v>
      </c>
      <c r="G24" s="2">
        <v>0.45</v>
      </c>
      <c r="H24" s="45">
        <f>D24/F24</f>
        <v>0.47817228827664859</v>
      </c>
      <c r="I24" s="41">
        <f>(H24-G24)/G24</f>
        <v>6.2605085059219065E-2</v>
      </c>
      <c r="J24" s="17">
        <v>213566</v>
      </c>
      <c r="K24" s="17">
        <v>251899238</v>
      </c>
      <c r="L24" s="17">
        <v>3084279</v>
      </c>
      <c r="M24" s="17">
        <f>K24-L24</f>
        <v>248814959</v>
      </c>
      <c r="N24" s="22">
        <f>M24/J24</f>
        <v>1165.0494882144162</v>
      </c>
      <c r="O24" s="26">
        <f>N24/$N$70</f>
        <v>1.7872014140854969E-2</v>
      </c>
      <c r="P24" s="28">
        <f>(F24^$V$10)*O24</f>
        <v>23519448.340203676</v>
      </c>
      <c r="Q24" s="14">
        <f>LN(P24)</f>
        <v>16.973338225796315</v>
      </c>
      <c r="R24" s="38">
        <f>Q24/$Q$70</f>
        <v>1.698969088770072E-2</v>
      </c>
    </row>
    <row r="25" spans="1:18" x14ac:dyDescent="0.2">
      <c r="A25" s="11">
        <v>37</v>
      </c>
      <c r="B25" s="1" t="s">
        <v>43</v>
      </c>
      <c r="C25" s="10">
        <v>21766</v>
      </c>
      <c r="D25" s="43">
        <f>$V$11*R25</f>
        <v>16833.647419746394</v>
      </c>
      <c r="E25" s="41">
        <f>(D25-C25)/C25</f>
        <v>-0.22660813104169833</v>
      </c>
      <c r="F25" s="16">
        <v>33585.339999999997</v>
      </c>
      <c r="G25" s="2">
        <v>0.65</v>
      </c>
      <c r="H25" s="45">
        <f>D25/F25</f>
        <v>0.50122009840443471</v>
      </c>
      <c r="I25" s="41">
        <f>(H25-G25)/G25</f>
        <v>-0.2288921563008697</v>
      </c>
      <c r="J25" s="17">
        <v>284443</v>
      </c>
      <c r="K25" s="17">
        <v>235905283</v>
      </c>
      <c r="L25" s="17">
        <v>1824012</v>
      </c>
      <c r="M25" s="17">
        <f>K25-L25</f>
        <v>234081271</v>
      </c>
      <c r="N25" s="22">
        <f>M25/J25</f>
        <v>822.94614738277971</v>
      </c>
      <c r="O25" s="26">
        <f>N25/$N$70</f>
        <v>1.2624103380989035E-2</v>
      </c>
      <c r="P25" s="28">
        <f>(F25^$V$10)*O25</f>
        <v>14239673.805424143</v>
      </c>
      <c r="Q25" s="14">
        <f>LN(P25)</f>
        <v>16.471542556763275</v>
      </c>
      <c r="R25" s="38">
        <f>Q25/$Q$70</f>
        <v>1.6487411772523403E-2</v>
      </c>
    </row>
    <row r="26" spans="1:18" x14ac:dyDescent="0.2">
      <c r="A26" s="11">
        <v>46</v>
      </c>
      <c r="B26" s="1" t="s">
        <v>42</v>
      </c>
      <c r="C26" s="10">
        <v>21766</v>
      </c>
      <c r="D26" s="43">
        <f>$V$11*R26</f>
        <v>16934.772197350674</v>
      </c>
      <c r="E26" s="41">
        <f>(D26-C26)/C26</f>
        <v>-0.2219621337245854</v>
      </c>
      <c r="F26" s="16">
        <v>30253.759999999998</v>
      </c>
      <c r="G26" s="2">
        <v>0.72</v>
      </c>
      <c r="H26" s="45">
        <f>D26/F26</f>
        <v>0.55975760359541016</v>
      </c>
      <c r="I26" s="41">
        <f>(H26-G26)/G26</f>
        <v>-0.22255888389526365</v>
      </c>
      <c r="J26" s="17">
        <v>191898</v>
      </c>
      <c r="K26" s="17">
        <v>217311716</v>
      </c>
      <c r="L26" s="17">
        <v>2451567</v>
      </c>
      <c r="M26" s="17">
        <f>K26-L26</f>
        <v>214860149</v>
      </c>
      <c r="N26" s="22">
        <f>M26/J26</f>
        <v>1119.6580944043189</v>
      </c>
      <c r="O26" s="26">
        <f>N26/$N$70</f>
        <v>1.7175704121191775E-2</v>
      </c>
      <c r="P26" s="28">
        <f>(F26^$V$10)*O26</f>
        <v>15720750.124394771</v>
      </c>
      <c r="Q26" s="14">
        <f>LN(P26)</f>
        <v>16.570492061663693</v>
      </c>
      <c r="R26" s="38">
        <f>Q26/$Q$70</f>
        <v>1.658645660857069E-2</v>
      </c>
    </row>
    <row r="27" spans="1:18" x14ac:dyDescent="0.2">
      <c r="A27" s="11">
        <v>1</v>
      </c>
      <c r="B27" s="1" t="s">
        <v>41</v>
      </c>
      <c r="C27" s="10">
        <v>21766</v>
      </c>
      <c r="D27" s="43">
        <f>$V$11*R27</f>
        <v>16414.694705919959</v>
      </c>
      <c r="E27" s="41">
        <f>(D27-C27)/C27</f>
        <v>-0.24585616530736198</v>
      </c>
      <c r="F27" s="16">
        <v>28337.33</v>
      </c>
      <c r="G27" s="2">
        <v>0.77</v>
      </c>
      <c r="H27" s="45">
        <f>D27/F27</f>
        <v>0.57926045629281087</v>
      </c>
      <c r="I27" s="41">
        <f>(H27-G27)/G27</f>
        <v>-0.24771369312621966</v>
      </c>
      <c r="J27" s="17">
        <v>254893</v>
      </c>
      <c r="K27" s="17">
        <v>197543472</v>
      </c>
      <c r="L27" s="17">
        <v>1985296</v>
      </c>
      <c r="M27" s="17">
        <f>K27-L27</f>
        <v>195558176</v>
      </c>
      <c r="N27" s="22">
        <f>M27/J27</f>
        <v>767.21673800378983</v>
      </c>
      <c r="O27" s="26">
        <f>N27/$N$70</f>
        <v>1.1769206827187451E-2</v>
      </c>
      <c r="P27" s="28">
        <f>(F27^$V$10)*O27</f>
        <v>9450723.3547386173</v>
      </c>
      <c r="Q27" s="14">
        <f>LN(P27)</f>
        <v>16.061601842015456</v>
      </c>
      <c r="R27" s="38">
        <f>Q27/$Q$70</f>
        <v>1.6077076107659117E-2</v>
      </c>
    </row>
    <row r="28" spans="1:18" x14ac:dyDescent="0.2">
      <c r="A28" s="11">
        <v>3</v>
      </c>
      <c r="B28" s="1" t="s">
        <v>40</v>
      </c>
      <c r="C28" s="10">
        <v>21766</v>
      </c>
      <c r="D28" s="43">
        <f>$V$11*R28</f>
        <v>16693.381965631026</v>
      </c>
      <c r="E28" s="41">
        <f>(D28-C28)/C28</f>
        <v>-0.2330523768431946</v>
      </c>
      <c r="F28" s="16">
        <v>27117.61</v>
      </c>
      <c r="G28" s="2">
        <v>0.8</v>
      </c>
      <c r="H28" s="45">
        <f>D28/F28</f>
        <v>0.61559193327254969</v>
      </c>
      <c r="I28" s="41">
        <f>(H28-G28)/G28</f>
        <v>-0.23051008340931295</v>
      </c>
      <c r="J28" s="17">
        <v>173310</v>
      </c>
      <c r="K28" s="17">
        <v>192580686</v>
      </c>
      <c r="L28" s="17">
        <v>1865373</v>
      </c>
      <c r="M28" s="17">
        <f>K28-L28</f>
        <v>190715313</v>
      </c>
      <c r="N28" s="22">
        <f>M28/J28</f>
        <v>1100.4287865674225</v>
      </c>
      <c r="O28" s="26">
        <f>N28/$N$70</f>
        <v>1.6880723980814583E-2</v>
      </c>
      <c r="P28" s="28">
        <f>(F28^$V$10)*O28</f>
        <v>12413489.743238976</v>
      </c>
      <c r="Q28" s="14">
        <f>LN(P28)</f>
        <v>16.334294321779165</v>
      </c>
      <c r="R28" s="38">
        <f>Q28/$Q$70</f>
        <v>1.6350031308159672E-2</v>
      </c>
    </row>
    <row r="29" spans="1:18" x14ac:dyDescent="0.2">
      <c r="A29" s="11">
        <v>57</v>
      </c>
      <c r="B29" s="1" t="s">
        <v>39</v>
      </c>
      <c r="C29" s="10">
        <v>18042</v>
      </c>
      <c r="D29" s="43">
        <f>$V$11*R29</f>
        <v>16629.739270064671</v>
      </c>
      <c r="E29" s="41">
        <f>(D29-C29)/C29</f>
        <v>-7.8276284776373425E-2</v>
      </c>
      <c r="F29" s="16">
        <v>26232</v>
      </c>
      <c r="G29" s="2">
        <v>0.69</v>
      </c>
      <c r="H29" s="45">
        <f>D29/F29</f>
        <v>0.63394858455568281</v>
      </c>
      <c r="I29" s="41">
        <f>(H29-G29)/G29</f>
        <v>-8.1233935426546569E-2</v>
      </c>
      <c r="J29" s="17">
        <v>162925</v>
      </c>
      <c r="K29" s="17">
        <v>182222644</v>
      </c>
      <c r="L29" s="17">
        <v>2192775</v>
      </c>
      <c r="M29" s="17">
        <f>K29-L29</f>
        <v>180029869</v>
      </c>
      <c r="N29" s="22">
        <f>M29/J29</f>
        <v>1104.986153137947</v>
      </c>
      <c r="O29" s="26">
        <f>N29/$N$70</f>
        <v>1.6950634590292901E-2</v>
      </c>
      <c r="P29" s="28">
        <f>(F29^$V$10)*O29</f>
        <v>11664033.789691482</v>
      </c>
      <c r="Q29" s="14">
        <f>LN(P29)</f>
        <v>16.272020630147804</v>
      </c>
      <c r="R29" s="38">
        <f>Q29/$Q$70</f>
        <v>1.6287697620043753E-2</v>
      </c>
    </row>
    <row r="30" spans="1:18" x14ac:dyDescent="0.2">
      <c r="A30" s="11">
        <v>27</v>
      </c>
      <c r="B30" s="1" t="s">
        <v>38</v>
      </c>
      <c r="C30" s="10">
        <v>13411</v>
      </c>
      <c r="D30" s="43">
        <f>$V$11*R30</f>
        <v>16031.894057270409</v>
      </c>
      <c r="E30" s="41">
        <f>(D30-C30)/C30</f>
        <v>0.19542868222134133</v>
      </c>
      <c r="F30" s="16">
        <v>22092.799999999999</v>
      </c>
      <c r="G30" s="2">
        <v>0.61</v>
      </c>
      <c r="H30" s="45">
        <f>D30/F30</f>
        <v>0.72566148506619388</v>
      </c>
      <c r="I30" s="41">
        <f>(H30-G30)/G30</f>
        <v>0.18960899191179326</v>
      </c>
      <c r="J30" s="17">
        <v>176819</v>
      </c>
      <c r="K30" s="17">
        <v>154709877</v>
      </c>
      <c r="L30" s="17">
        <v>1251270</v>
      </c>
      <c r="M30" s="17">
        <f>K30-L30</f>
        <v>153458607</v>
      </c>
      <c r="N30" s="22">
        <f>M30/J30</f>
        <v>867.88527816580802</v>
      </c>
      <c r="O30" s="26">
        <f>N30/$N$70</f>
        <v>1.3313475625650457E-2</v>
      </c>
      <c r="P30" s="28">
        <f>(F30^$V$10)*O30</f>
        <v>6498198.4400114091</v>
      </c>
      <c r="Q30" s="14">
        <f>LN(P30)</f>
        <v>15.687035533373914</v>
      </c>
      <c r="R30" s="38">
        <f>Q30/$Q$70</f>
        <v>1.5702148929745748E-2</v>
      </c>
    </row>
    <row r="31" spans="1:18" x14ac:dyDescent="0.2">
      <c r="A31" s="11">
        <v>43</v>
      </c>
      <c r="B31" s="1" t="s">
        <v>37</v>
      </c>
      <c r="C31" s="10">
        <v>15907</v>
      </c>
      <c r="D31" s="43">
        <f>$V$11*R31</f>
        <v>15753.221179118487</v>
      </c>
      <c r="E31" s="41">
        <f>(D31-C31)/C31</f>
        <v>-9.66736788090229E-3</v>
      </c>
      <c r="F31" s="16">
        <v>18713.88</v>
      </c>
      <c r="G31" s="2">
        <v>0.85</v>
      </c>
      <c r="H31" s="45">
        <f>D31/F31</f>
        <v>0.84179342707757487</v>
      </c>
      <c r="I31" s="41">
        <f>(H31-G31)/G31</f>
        <v>-9.6547916734412986E-3</v>
      </c>
      <c r="J31" s="17">
        <v>150062</v>
      </c>
      <c r="K31" s="17">
        <v>139554116</v>
      </c>
      <c r="L31" s="17">
        <v>1361714</v>
      </c>
      <c r="M31" s="17">
        <f>K31-L31</f>
        <v>138192402</v>
      </c>
      <c r="N31" s="22">
        <f>M31/J31</f>
        <v>920.90204048993087</v>
      </c>
      <c r="O31" s="26">
        <f>N31/$N$70</f>
        <v>1.4126759812755038E-2</v>
      </c>
      <c r="P31" s="28">
        <f>(F31^$V$10)*O31</f>
        <v>4947322.731044664</v>
      </c>
      <c r="Q31" s="14">
        <f>LN(P31)</f>
        <v>15.414357125810817</v>
      </c>
      <c r="R31" s="38">
        <f>Q31/$Q$70</f>
        <v>1.5429207815003416E-2</v>
      </c>
    </row>
    <row r="32" spans="1:18" x14ac:dyDescent="0.2">
      <c r="A32" s="11">
        <v>31</v>
      </c>
      <c r="B32" s="1" t="s">
        <v>36</v>
      </c>
      <c r="C32" s="10">
        <v>15391</v>
      </c>
      <c r="D32" s="43">
        <f>$V$11*R32</f>
        <v>15579.166868612889</v>
      </c>
      <c r="E32" s="41">
        <f>(D32-C32)/C32</f>
        <v>1.2225772764140648E-2</v>
      </c>
      <c r="F32" s="16">
        <v>17656.46</v>
      </c>
      <c r="G32" s="2">
        <v>0.87</v>
      </c>
      <c r="H32" s="45">
        <f>D32/F32</f>
        <v>0.88234939895159559</v>
      </c>
      <c r="I32" s="41">
        <f>(H32-G32)/G32</f>
        <v>1.4194711438615622E-2</v>
      </c>
      <c r="J32" s="17">
        <v>143326</v>
      </c>
      <c r="K32" s="17">
        <v>126031146</v>
      </c>
      <c r="L32" s="17">
        <v>978174</v>
      </c>
      <c r="M32" s="17">
        <f>K32-L32</f>
        <v>125052972</v>
      </c>
      <c r="N32" s="22">
        <f>M32/J32</f>
        <v>872.50723525389674</v>
      </c>
      <c r="O32" s="26">
        <f>N32/$N$70</f>
        <v>1.338437706226097E-2</v>
      </c>
      <c r="P32" s="28">
        <f>(F32^$V$10)*O32</f>
        <v>4172587.3085061866</v>
      </c>
      <c r="Q32" s="14">
        <f>LN(P32)</f>
        <v>15.244046859046048</v>
      </c>
      <c r="R32" s="38">
        <f>Q32/$Q$70</f>
        <v>1.5258733465830449E-2</v>
      </c>
    </row>
    <row r="33" spans="1:18" x14ac:dyDescent="0.2">
      <c r="A33" s="11">
        <v>8</v>
      </c>
      <c r="B33" s="1" t="s">
        <v>35</v>
      </c>
      <c r="C33" s="10">
        <v>14201</v>
      </c>
      <c r="D33" s="43">
        <f>$V$11*R33</f>
        <v>15059.089064382202</v>
      </c>
      <c r="E33" s="41">
        <f>(D33-C33)/C33</f>
        <v>6.0424552100711369E-2</v>
      </c>
      <c r="F33" s="16">
        <v>15616.89</v>
      </c>
      <c r="G33" s="2">
        <v>0.91</v>
      </c>
      <c r="H33" s="45">
        <f>D33/F33</f>
        <v>0.96428220115414798</v>
      </c>
      <c r="I33" s="41">
        <f>(H33-G33)/G33</f>
        <v>5.9650770499063678E-2</v>
      </c>
      <c r="J33" s="17">
        <v>167141</v>
      </c>
      <c r="K33" s="17">
        <v>112828111</v>
      </c>
      <c r="L33" s="17">
        <v>765212</v>
      </c>
      <c r="M33" s="17">
        <f>K33-L33</f>
        <v>112062899</v>
      </c>
      <c r="N33" s="22">
        <f>M33/J33</f>
        <v>670.46923854709496</v>
      </c>
      <c r="O33" s="26">
        <f>N33/$N$70</f>
        <v>1.0285087314777357E-2</v>
      </c>
      <c r="P33" s="28">
        <f>(F33^$V$10)*O33</f>
        <v>2508401.6948647681</v>
      </c>
      <c r="Q33" s="14">
        <f>LN(P33)</f>
        <v>14.735156333326412</v>
      </c>
      <c r="R33" s="38">
        <f>Q33/$Q$70</f>
        <v>1.4749352658552598E-2</v>
      </c>
    </row>
    <row r="34" spans="1:18" x14ac:dyDescent="0.2">
      <c r="A34" s="11">
        <v>9</v>
      </c>
      <c r="B34" s="1" t="s">
        <v>34</v>
      </c>
      <c r="C34" s="10">
        <v>14778</v>
      </c>
      <c r="D34" s="43">
        <f>$V$11*R34</f>
        <v>15048.256250287563</v>
      </c>
      <c r="E34" s="41">
        <f>(D34-C34)/C34</f>
        <v>1.8287741933114263E-2</v>
      </c>
      <c r="F34" s="16">
        <v>14890.05</v>
      </c>
      <c r="G34" s="2">
        <v>0.99</v>
      </c>
      <c r="H34" s="45">
        <f>D34/F34</f>
        <v>1.0106249643411247</v>
      </c>
      <c r="I34" s="41">
        <f>(H34-G34)/G34</f>
        <v>2.083329731426738E-2</v>
      </c>
      <c r="J34" s="17">
        <v>141501</v>
      </c>
      <c r="K34" s="17">
        <v>104149476</v>
      </c>
      <c r="L34" s="17">
        <v>889570</v>
      </c>
      <c r="M34" s="17">
        <f>K34-L34</f>
        <v>103259906</v>
      </c>
      <c r="N34" s="22">
        <f>M34/J34</f>
        <v>729.74682864432054</v>
      </c>
      <c r="O34" s="26">
        <f>N34/$N$70</f>
        <v>1.1194413432826728E-2</v>
      </c>
      <c r="P34" s="28">
        <f>(F34^$V$10)*O34</f>
        <v>2481953.5789698097</v>
      </c>
      <c r="Q34" s="14">
        <f>LN(P34)</f>
        <v>14.724556541497574</v>
      </c>
      <c r="R34" s="38">
        <f>Q34/$Q$70</f>
        <v>1.4738742654542177E-2</v>
      </c>
    </row>
    <row r="35" spans="1:18" x14ac:dyDescent="0.2">
      <c r="A35" s="11">
        <v>18</v>
      </c>
      <c r="B35" s="1" t="s">
        <v>33</v>
      </c>
      <c r="C35" s="10">
        <v>9022</v>
      </c>
      <c r="D35" s="43">
        <f>$V$11*R35</f>
        <v>14906.079891165626</v>
      </c>
      <c r="E35" s="41">
        <f>(D35-C35)/C35</f>
        <v>0.6521924064692558</v>
      </c>
      <c r="F35" s="16">
        <v>12822.01</v>
      </c>
      <c r="G35" s="2">
        <v>0.7</v>
      </c>
      <c r="H35" s="45">
        <f>D35/F35</f>
        <v>1.1625384702683608</v>
      </c>
      <c r="I35" s="41">
        <f>(H35-G35)/G35</f>
        <v>0.66076924324051545</v>
      </c>
      <c r="J35" s="17">
        <v>101353</v>
      </c>
      <c r="K35" s="17">
        <v>87434517</v>
      </c>
      <c r="L35" s="17">
        <v>644311</v>
      </c>
      <c r="M35" s="17">
        <f>K35-L35</f>
        <v>86790206</v>
      </c>
      <c r="N35" s="22">
        <f>M35/J35</f>
        <v>856.31610312472253</v>
      </c>
      <c r="O35" s="26">
        <f>N35/$N$70</f>
        <v>1.3136002941422082E-2</v>
      </c>
      <c r="P35" s="28">
        <f>(F35^$V$10)*O35</f>
        <v>2159610.6452025347</v>
      </c>
      <c r="Q35" s="14">
        <f>LN(P35)</f>
        <v>14.58543850656145</v>
      </c>
      <c r="R35" s="38">
        <f>Q35/$Q$70</f>
        <v>1.4599490588800808E-2</v>
      </c>
    </row>
    <row r="36" spans="1:18" x14ac:dyDescent="0.2">
      <c r="A36" s="11">
        <v>28</v>
      </c>
      <c r="B36" s="1" t="s">
        <v>32</v>
      </c>
      <c r="C36" s="10">
        <v>13713</v>
      </c>
      <c r="D36" s="43">
        <f>$V$11*R36</f>
        <v>14794.216234409474</v>
      </c>
      <c r="E36" s="41">
        <f>(D36-C36)/C36</f>
        <v>7.8846075578609648E-2</v>
      </c>
      <c r="F36" s="16">
        <v>12298.65</v>
      </c>
      <c r="G36" s="2">
        <v>1.1200000000000001</v>
      </c>
      <c r="H36" s="45">
        <f>D36/F36</f>
        <v>1.2029138348037771</v>
      </c>
      <c r="I36" s="41">
        <f>(H36-G36)/G36</f>
        <v>7.4030209646229458E-2</v>
      </c>
      <c r="J36" s="17">
        <v>100748</v>
      </c>
      <c r="K36" s="17">
        <v>84370572</v>
      </c>
      <c r="L36" s="17">
        <v>321844</v>
      </c>
      <c r="M36" s="17">
        <f>K36-L36</f>
        <v>84048728</v>
      </c>
      <c r="N36" s="22">
        <f>M36/J36</f>
        <v>834.24711160519314</v>
      </c>
      <c r="O36" s="26">
        <f>N36/$N$70</f>
        <v>1.2797461675577718E-2</v>
      </c>
      <c r="P36" s="28">
        <f>(F36^$V$10)*O36</f>
        <v>1935702.9965192808</v>
      </c>
      <c r="Q36" s="14">
        <f>LN(P36)</f>
        <v>14.475981124161205</v>
      </c>
      <c r="R36" s="38">
        <f>Q36/$Q$70</f>
        <v>1.4489927751625341E-2</v>
      </c>
    </row>
    <row r="37" spans="1:18" x14ac:dyDescent="0.2">
      <c r="A37" s="11">
        <v>45</v>
      </c>
      <c r="B37" s="1" t="s">
        <v>31</v>
      </c>
      <c r="C37" s="10">
        <v>13123</v>
      </c>
      <c r="D37" s="43">
        <f>$V$11*R37</f>
        <v>14851.041245651279</v>
      </c>
      <c r="E37" s="41">
        <f>(D37-C37)/C37</f>
        <v>0.13168035096024375</v>
      </c>
      <c r="F37" s="16">
        <v>11317.25</v>
      </c>
      <c r="G37" s="2">
        <v>1.1599999999999999</v>
      </c>
      <c r="H37" s="45">
        <f>D37/F37</f>
        <v>1.3122482268794344</v>
      </c>
      <c r="I37" s="41">
        <f>(H37-G37)/G37</f>
        <v>0.13124847144778837</v>
      </c>
      <c r="J37" s="17">
        <v>76536</v>
      </c>
      <c r="K37" s="17">
        <v>80550283</v>
      </c>
      <c r="L37" s="17">
        <v>835023</v>
      </c>
      <c r="M37" s="17">
        <f>K37-L37</f>
        <v>79715260</v>
      </c>
      <c r="N37" s="22">
        <f>M37/J37</f>
        <v>1041.5394062924636</v>
      </c>
      <c r="O37" s="26">
        <f>N37/$N$70</f>
        <v>1.5977353053084037E-2</v>
      </c>
      <c r="P37" s="28">
        <f>(F37^$V$10)*O37</f>
        <v>2046381.7366971634</v>
      </c>
      <c r="Q37" s="14">
        <f>LN(P37)</f>
        <v>14.531583785166209</v>
      </c>
      <c r="R37" s="38">
        <f>Q37/$Q$70</f>
        <v>1.4545583982028676E-2</v>
      </c>
    </row>
    <row r="38" spans="1:18" x14ac:dyDescent="0.2">
      <c r="A38" s="11">
        <v>54</v>
      </c>
      <c r="B38" s="1" t="s">
        <v>30</v>
      </c>
      <c r="C38" s="10">
        <v>15023</v>
      </c>
      <c r="D38" s="43">
        <f>$V$11*R38</f>
        <v>14761.925289430474</v>
      </c>
      <c r="E38" s="41">
        <f>(D38-C38)/C38</f>
        <v>-1.7378333925948636E-2</v>
      </c>
      <c r="F38" s="16">
        <v>10850.4</v>
      </c>
      <c r="G38" s="2">
        <v>1.38</v>
      </c>
      <c r="H38" s="45">
        <f>D38/F38</f>
        <v>1.3604959530920957</v>
      </c>
      <c r="I38" s="41">
        <f>(H38-G38)/G38</f>
        <v>-1.4133367324568257E-2</v>
      </c>
      <c r="J38" s="17">
        <v>72756</v>
      </c>
      <c r="K38" s="17">
        <v>75720787</v>
      </c>
      <c r="L38" s="17">
        <v>165511</v>
      </c>
      <c r="M38" s="17">
        <f>K38-L38</f>
        <v>75555276</v>
      </c>
      <c r="N38" s="22">
        <f>M38/J38</f>
        <v>1038.474847435263</v>
      </c>
      <c r="O38" s="26">
        <f>N38/$N$70</f>
        <v>1.5930342312522869E-2</v>
      </c>
      <c r="P38" s="28">
        <f>(F38^$V$10)*O38</f>
        <v>1875498.0008061009</v>
      </c>
      <c r="Q38" s="14">
        <f>LN(P38)</f>
        <v>14.444384782551019</v>
      </c>
      <c r="R38" s="38">
        <f>Q38/$Q$70</f>
        <v>1.4458300969079798E-2</v>
      </c>
    </row>
    <row r="39" spans="1:18" x14ac:dyDescent="0.2">
      <c r="A39" s="11">
        <v>12</v>
      </c>
      <c r="B39" s="1" t="s">
        <v>29</v>
      </c>
      <c r="C39" s="10">
        <v>13479</v>
      </c>
      <c r="D39" s="43">
        <f>$V$11*R39</f>
        <v>14617.376157262677</v>
      </c>
      <c r="E39" s="41">
        <f>(D39-C39)/C39</f>
        <v>8.4455535074017152E-2</v>
      </c>
      <c r="F39" s="16">
        <v>10124.299999999999</v>
      </c>
      <c r="G39" s="2">
        <v>1.33</v>
      </c>
      <c r="H39" s="45">
        <f>D39/F39</f>
        <v>1.4437912899916714</v>
      </c>
      <c r="I39" s="41">
        <f>(H39-G39)/G39</f>
        <v>8.5557360895993473E-2</v>
      </c>
      <c r="J39" s="17">
        <v>68163</v>
      </c>
      <c r="K39" s="17">
        <v>70961665</v>
      </c>
      <c r="L39" s="17">
        <v>381990</v>
      </c>
      <c r="M39" s="17">
        <f>K39-L39</f>
        <v>70579675</v>
      </c>
      <c r="N39" s="22">
        <f>M39/J39</f>
        <v>1035.4543520678374</v>
      </c>
      <c r="O39" s="26">
        <f>N39/$N$70</f>
        <v>1.5884007511756806E-2</v>
      </c>
      <c r="P39" s="28">
        <f>(F39^$V$10)*O39</f>
        <v>1628133.8095491279</v>
      </c>
      <c r="Q39" s="14">
        <f>LN(P39)</f>
        <v>14.30294501476474</v>
      </c>
      <c r="R39" s="38">
        <f>Q39/$Q$70</f>
        <v>1.4316724933655904E-2</v>
      </c>
    </row>
    <row r="40" spans="1:18" x14ac:dyDescent="0.2">
      <c r="A40" s="11">
        <v>60</v>
      </c>
      <c r="B40" s="1" t="s">
        <v>27</v>
      </c>
      <c r="C40" s="10">
        <v>10940</v>
      </c>
      <c r="D40" s="43">
        <f>$V$11*R40</f>
        <v>13474.732248785545</v>
      </c>
      <c r="E40" s="41">
        <f>(D40-C40)/C40</f>
        <v>0.23169398983414491</v>
      </c>
      <c r="F40" s="16">
        <v>8255.06</v>
      </c>
      <c r="G40" s="2">
        <v>1.33</v>
      </c>
      <c r="H40" s="45">
        <f>D40/F40</f>
        <v>1.6322997348033261</v>
      </c>
      <c r="I40" s="41">
        <f>(H40-G40)/G40</f>
        <v>0.2272930336867113</v>
      </c>
      <c r="J40" s="17">
        <v>115657</v>
      </c>
      <c r="K40" s="17">
        <v>59366113</v>
      </c>
      <c r="L40" s="17">
        <v>478619</v>
      </c>
      <c r="M40" s="17">
        <f>K40-L40</f>
        <v>58887494</v>
      </c>
      <c r="N40" s="22">
        <f>M40/J40</f>
        <v>509.15633295001601</v>
      </c>
      <c r="O40" s="26">
        <f>N40/$N$70</f>
        <v>7.8105258827544698E-3</v>
      </c>
      <c r="P40" s="28">
        <f>(F40^$V$10)*O40</f>
        <v>532256.21867850772</v>
      </c>
      <c r="Q40" s="14">
        <f>LN(P40)</f>
        <v>13.184880266442301</v>
      </c>
      <c r="R40" s="38">
        <f>Q40/$Q$70</f>
        <v>1.3197583005666548E-2</v>
      </c>
    </row>
    <row r="41" spans="1:18" x14ac:dyDescent="0.2">
      <c r="A41" s="11">
        <v>66</v>
      </c>
      <c r="B41" s="1" t="s">
        <v>28</v>
      </c>
      <c r="C41" s="10">
        <v>10837</v>
      </c>
      <c r="D41" s="43">
        <f>$V$11*R41</f>
        <v>14292.314079859882</v>
      </c>
      <c r="E41" s="41">
        <f>(D41-C41)/C41</f>
        <v>0.31884415242778275</v>
      </c>
      <c r="F41" s="16">
        <v>8558.57</v>
      </c>
      <c r="G41" s="50">
        <v>1.27</v>
      </c>
      <c r="H41" s="45">
        <f>D41/F41</f>
        <v>1.6699418337245453</v>
      </c>
      <c r="I41" s="41">
        <f>(H41-G41)/G41</f>
        <v>0.31491482970436635</v>
      </c>
      <c r="J41" s="17">
        <v>60687</v>
      </c>
      <c r="K41" s="17">
        <v>64395039</v>
      </c>
      <c r="L41" s="55">
        <v>418861</v>
      </c>
      <c r="M41" s="55">
        <f>K41-L41</f>
        <v>63976178</v>
      </c>
      <c r="N41" s="22">
        <f>M41/J41</f>
        <v>1054.1990541631651</v>
      </c>
      <c r="O41" s="26">
        <f>N41/$N$70</f>
        <v>1.6171553735589109E-2</v>
      </c>
      <c r="P41" s="28">
        <f>(F41^$V$10)*O41</f>
        <v>1184552.087359339</v>
      </c>
      <c r="Q41" s="14">
        <f>LN(P41)</f>
        <v>13.984875275746131</v>
      </c>
      <c r="R41" s="38">
        <f>Q41/$Q$70</f>
        <v>1.3998348755984213E-2</v>
      </c>
    </row>
    <row r="42" spans="1:18" x14ac:dyDescent="0.2">
      <c r="A42" s="11">
        <v>44</v>
      </c>
      <c r="B42" s="1" t="s">
        <v>26</v>
      </c>
      <c r="C42" s="10">
        <v>15031</v>
      </c>
      <c r="D42" s="43">
        <f>$V$11*R42</f>
        <v>14075.712331544628</v>
      </c>
      <c r="E42" s="41">
        <f>(D42-C42)/C42</f>
        <v>-6.355449859991831E-2</v>
      </c>
      <c r="F42" s="16">
        <v>8056.78</v>
      </c>
      <c r="G42" s="2">
        <v>1.87</v>
      </c>
      <c r="H42" s="45">
        <f>D42/F42</f>
        <v>1.7470642529080636</v>
      </c>
      <c r="I42" s="41">
        <f>(H42-G42)/G42</f>
        <v>-6.5741041225634511E-2</v>
      </c>
      <c r="J42" s="17">
        <v>74206</v>
      </c>
      <c r="K42" s="17">
        <v>71947944</v>
      </c>
      <c r="L42" s="17">
        <v>531931</v>
      </c>
      <c r="M42" s="17">
        <f>K42-L42</f>
        <v>71416013</v>
      </c>
      <c r="N42" s="22">
        <f>M42/J42</f>
        <v>962.40213729348034</v>
      </c>
      <c r="O42" s="26">
        <f>N42/$N$70</f>
        <v>1.4763376818661474E-2</v>
      </c>
      <c r="P42" s="28">
        <f>(F42^$V$10)*O42</f>
        <v>958315.9456268925</v>
      </c>
      <c r="Q42" s="14">
        <f>LN(P42)</f>
        <v>13.772932799687203</v>
      </c>
      <c r="R42" s="38">
        <f>Q42/$Q$70</f>
        <v>1.3786202087702868E-2</v>
      </c>
    </row>
    <row r="43" spans="1:18" x14ac:dyDescent="0.2">
      <c r="A43" s="11">
        <v>26</v>
      </c>
      <c r="B43" s="1" t="s">
        <v>25</v>
      </c>
      <c r="C43" s="10">
        <v>11053</v>
      </c>
      <c r="D43" s="43">
        <f>$V$11*R43</f>
        <v>14139.666844386</v>
      </c>
      <c r="E43" s="41">
        <f>(D43-C43)/C43</f>
        <v>0.27926054866425404</v>
      </c>
      <c r="F43" s="16">
        <v>7106.15</v>
      </c>
      <c r="G43" s="2">
        <v>1.56</v>
      </c>
      <c r="H43" s="45">
        <f>D43/F43</f>
        <v>1.9897788316297855</v>
      </c>
      <c r="I43" s="41">
        <f>(H43-G43)/G43</f>
        <v>0.27549925104473427</v>
      </c>
      <c r="J43" s="17">
        <v>38096</v>
      </c>
      <c r="K43" s="17">
        <v>50291318</v>
      </c>
      <c r="L43" s="17">
        <v>118574</v>
      </c>
      <c r="M43" s="17">
        <f>K43-L43</f>
        <v>50172744</v>
      </c>
      <c r="N43" s="22">
        <f>M43/J43</f>
        <v>1317.0081898362032</v>
      </c>
      <c r="O43" s="26">
        <f>N43/$N$70</f>
        <v>2.0203080839466075E-2</v>
      </c>
      <c r="P43" s="28">
        <f>(F43^$V$10)*O43</f>
        <v>1020202.4042982204</v>
      </c>
      <c r="Q43" s="14">
        <f>LN(P43)</f>
        <v>13.835511601161208</v>
      </c>
      <c r="R43" s="38">
        <f>Q43/$Q$70</f>
        <v>1.3848841179614104E-2</v>
      </c>
    </row>
    <row r="44" spans="1:18" x14ac:dyDescent="0.2">
      <c r="A44" s="11">
        <v>32</v>
      </c>
      <c r="B44" s="1" t="s">
        <v>24</v>
      </c>
      <c r="C44" s="10">
        <v>13439</v>
      </c>
      <c r="D44" s="43">
        <f>$V$11*R44</f>
        <v>13602.633873861392</v>
      </c>
      <c r="E44" s="41">
        <f>(D44-C44)/C44</f>
        <v>1.2176045379968168E-2</v>
      </c>
      <c r="F44" s="16">
        <v>6527.51</v>
      </c>
      <c r="G44" s="2">
        <v>2.06</v>
      </c>
      <c r="H44" s="45">
        <f>D44/F44</f>
        <v>2.0838932263392</v>
      </c>
      <c r="I44" s="41">
        <f>(H44-G44)/G44</f>
        <v>1.1598653562718442E-2</v>
      </c>
      <c r="J44" s="17">
        <v>50458</v>
      </c>
      <c r="K44" s="17">
        <v>46800190</v>
      </c>
      <c r="L44" s="17">
        <v>233146</v>
      </c>
      <c r="M44" s="17">
        <f>K44-L44</f>
        <v>46567044</v>
      </c>
      <c r="N44" s="22">
        <f>M44/J44</f>
        <v>922.88723294621275</v>
      </c>
      <c r="O44" s="26">
        <f>N44/$N$70</f>
        <v>1.4157212929133266E-2</v>
      </c>
      <c r="P44" s="28">
        <f>(F44^$V$10)*O44</f>
        <v>603216.00449588697</v>
      </c>
      <c r="Q44" s="14">
        <f>LN(P44)</f>
        <v>13.310030627976232</v>
      </c>
      <c r="R44" s="38">
        <f>Q44/$Q$70</f>
        <v>1.3322853941098327E-2</v>
      </c>
    </row>
    <row r="45" spans="1:18" x14ac:dyDescent="0.2">
      <c r="A45" s="11">
        <v>47</v>
      </c>
      <c r="B45" s="1" t="s">
        <v>23</v>
      </c>
      <c r="C45" s="10">
        <v>11143</v>
      </c>
      <c r="D45" s="43">
        <f>$V$11*R45</f>
        <v>13788.084531035833</v>
      </c>
      <c r="E45" s="41">
        <f>(D45-C45)/C45</f>
        <v>0.23737633770401442</v>
      </c>
      <c r="F45" s="16">
        <v>6462.9</v>
      </c>
      <c r="G45" s="2">
        <v>1.72</v>
      </c>
      <c r="H45" s="45">
        <f>D45/F45</f>
        <v>2.1334206828259501</v>
      </c>
      <c r="I45" s="41">
        <f>(H45-G45)/G45</f>
        <v>0.24036086210811053</v>
      </c>
      <c r="J45" s="17">
        <v>40052</v>
      </c>
      <c r="K45" s="17">
        <v>45266725</v>
      </c>
      <c r="L45" s="17">
        <v>58154</v>
      </c>
      <c r="M45" s="17">
        <f>K45-L45</f>
        <v>45208571</v>
      </c>
      <c r="N45" s="22">
        <f>M45/J45</f>
        <v>1128.7469040247679</v>
      </c>
      <c r="O45" s="26">
        <f>N45/$N$70</f>
        <v>1.7315127669893689E-2</v>
      </c>
      <c r="P45" s="28">
        <f>(F45^$V$10)*O45</f>
        <v>723236.89069269469</v>
      </c>
      <c r="Q45" s="14">
        <f>LN(P45)</f>
        <v>13.491492097119593</v>
      </c>
      <c r="R45" s="38">
        <f>Q45/$Q$70</f>
        <v>1.3504490236078191E-2</v>
      </c>
    </row>
    <row r="46" spans="1:18" x14ac:dyDescent="0.2">
      <c r="A46" s="11">
        <v>61</v>
      </c>
      <c r="B46" s="1" t="s">
        <v>22</v>
      </c>
      <c r="C46" s="10">
        <v>11157</v>
      </c>
      <c r="D46" s="43">
        <f>$V$11*R46</f>
        <v>13397.614949283623</v>
      </c>
      <c r="E46" s="41">
        <f>(D46-C46)/C46</f>
        <v>0.20082593432675658</v>
      </c>
      <c r="F46" s="16">
        <v>5996.65</v>
      </c>
      <c r="G46" s="2">
        <v>1.86</v>
      </c>
      <c r="H46" s="45">
        <f>D46/F46</f>
        <v>2.2341832438584248</v>
      </c>
      <c r="I46" s="41">
        <f>(H46-G46)/G46</f>
        <v>0.20117378702065844</v>
      </c>
      <c r="J46" s="17">
        <v>44452</v>
      </c>
      <c r="K46" s="17">
        <v>40023225</v>
      </c>
      <c r="L46" s="17">
        <v>249677</v>
      </c>
      <c r="M46" s="17">
        <f>K46-L46</f>
        <v>39773548</v>
      </c>
      <c r="N46" s="22">
        <f>M46/J46</f>
        <v>894.75272203725365</v>
      </c>
      <c r="O46" s="26">
        <f>N46/$N$70</f>
        <v>1.3725625788932388E-2</v>
      </c>
      <c r="P46" s="28">
        <f>(F46^$V$10)*O46</f>
        <v>493570.91228068626</v>
      </c>
      <c r="Q46" s="14">
        <f>LN(P46)</f>
        <v>13.1094218200976</v>
      </c>
      <c r="R46" s="38">
        <f>Q46/$Q$70</f>
        <v>1.3122051860219024E-2</v>
      </c>
    </row>
    <row r="47" spans="1:18" x14ac:dyDescent="0.2">
      <c r="A47" s="11">
        <v>20</v>
      </c>
      <c r="B47" s="1" t="s">
        <v>21</v>
      </c>
      <c r="C47" s="10">
        <v>14160</v>
      </c>
      <c r="D47" s="43">
        <f>$V$11*R47</f>
        <v>13094.844006106036</v>
      </c>
      <c r="E47" s="41">
        <f>(D47-C47)/C47</f>
        <v>-7.5222880924715005E-2</v>
      </c>
      <c r="F47" s="16">
        <v>5451.93</v>
      </c>
      <c r="G47" s="2">
        <v>2.6</v>
      </c>
      <c r="H47" s="45">
        <f>D47/F47</f>
        <v>2.4018730992705399</v>
      </c>
      <c r="I47" s="41">
        <f>(H47-G47)/G47</f>
        <v>-7.6202654126715438E-2</v>
      </c>
      <c r="J47" s="17">
        <v>48315</v>
      </c>
      <c r="K47" s="17">
        <v>39012053</v>
      </c>
      <c r="L47" s="17">
        <v>121993</v>
      </c>
      <c r="M47" s="17">
        <f>K47-L47</f>
        <v>38890060</v>
      </c>
      <c r="N47" s="22">
        <f>M47/J47</f>
        <v>804.92724826658389</v>
      </c>
      <c r="O47" s="26">
        <f>N47/$N$70</f>
        <v>1.2347691071413373E-2</v>
      </c>
      <c r="P47" s="28">
        <f>(F47^$V$10)*O47</f>
        <v>367017.09841963951</v>
      </c>
      <c r="Q47" s="14">
        <f>LN(P47)</f>
        <v>12.813163715650731</v>
      </c>
      <c r="R47" s="38">
        <f>Q47/$Q$70</f>
        <v>1.2825508331151847E-2</v>
      </c>
    </row>
    <row r="48" spans="1:18" x14ac:dyDescent="0.2">
      <c r="A48" s="11">
        <v>38</v>
      </c>
      <c r="B48" s="1" t="s">
        <v>20</v>
      </c>
      <c r="C48" s="10">
        <v>10582</v>
      </c>
      <c r="D48" s="43">
        <f>$V$11*R48</f>
        <v>13294.685471054701</v>
      </c>
      <c r="E48" s="41">
        <f>(D48-C48)/C48</f>
        <v>0.25634903336370263</v>
      </c>
      <c r="F48" s="16">
        <v>5404.09</v>
      </c>
      <c r="G48" s="2">
        <v>1.96</v>
      </c>
      <c r="H48" s="45">
        <f>D48/F48</f>
        <v>2.4601154812474815</v>
      </c>
      <c r="I48" s="41">
        <f>(H48-G48)/G48</f>
        <v>0.25516095982014364</v>
      </c>
      <c r="J48" s="17">
        <v>40448</v>
      </c>
      <c r="K48" s="17">
        <v>40460781</v>
      </c>
      <c r="L48" s="17">
        <v>167540</v>
      </c>
      <c r="M48" s="17">
        <f>K48-L48</f>
        <v>40293241</v>
      </c>
      <c r="N48" s="22">
        <f>M48/J48</f>
        <v>996.17387757120252</v>
      </c>
      <c r="O48" s="26">
        <f>N48/$N$70</f>
        <v>1.5281439807324536E-2</v>
      </c>
      <c r="P48" s="28">
        <f>(F48^$V$10)*O48</f>
        <v>446282.05217020586</v>
      </c>
      <c r="Q48" s="14">
        <f>LN(P48)</f>
        <v>13.008706435088149</v>
      </c>
      <c r="R48" s="38">
        <f>Q48/$Q$70</f>
        <v>1.3021239442756809E-2</v>
      </c>
    </row>
    <row r="49" spans="1:18" x14ac:dyDescent="0.2">
      <c r="A49" s="11">
        <v>25</v>
      </c>
      <c r="B49" s="1" t="s">
        <v>19</v>
      </c>
      <c r="C49" s="10">
        <v>10760</v>
      </c>
      <c r="D49" s="43">
        <f>$V$11*R49</f>
        <v>13520.474706998484</v>
      </c>
      <c r="E49" s="41">
        <f>(D49-C49)/C49</f>
        <v>0.25654969395896693</v>
      </c>
      <c r="F49" s="16">
        <v>5266.85</v>
      </c>
      <c r="G49" s="2">
        <v>2.04</v>
      </c>
      <c r="H49" s="45">
        <f>D49/F49</f>
        <v>2.56708938112885</v>
      </c>
      <c r="I49" s="41">
        <f>(H49-G49)/G49</f>
        <v>0.25837714761218133</v>
      </c>
      <c r="J49" s="17">
        <v>27645</v>
      </c>
      <c r="K49" s="17">
        <v>36337931</v>
      </c>
      <c r="L49" s="17">
        <v>176577</v>
      </c>
      <c r="M49" s="17">
        <f>K49-L49</f>
        <v>36161354</v>
      </c>
      <c r="N49" s="22">
        <f>M49/J49</f>
        <v>1308.0612769035993</v>
      </c>
      <c r="O49" s="26">
        <f>N49/$N$70</f>
        <v>2.0065834004832844E-2</v>
      </c>
      <c r="P49" s="28">
        <f>(F49^$V$10)*O49</f>
        <v>556620.39458126563</v>
      </c>
      <c r="Q49" s="14">
        <f>LN(P49)</f>
        <v>13.22963876876317</v>
      </c>
      <c r="R49" s="38">
        <f>Q49/$Q$70</f>
        <v>1.3242384629773247E-2</v>
      </c>
    </row>
    <row r="50" spans="1:18" x14ac:dyDescent="0.2">
      <c r="A50" s="11">
        <v>65</v>
      </c>
      <c r="B50" s="1" t="s">
        <v>18</v>
      </c>
      <c r="C50" s="10">
        <v>9159</v>
      </c>
      <c r="D50" s="43">
        <f>$V$11*R50</f>
        <v>13285.981749720553</v>
      </c>
      <c r="E50" s="41">
        <f>(D50-C50)/C50</f>
        <v>0.45059305052085963</v>
      </c>
      <c r="F50" s="16">
        <v>5077.5600000000004</v>
      </c>
      <c r="G50" s="2">
        <v>1.8</v>
      </c>
      <c r="H50" s="45">
        <f>D50/F50</f>
        <v>2.6166075338785859</v>
      </c>
      <c r="I50" s="41">
        <f>(H50-G50)/G50</f>
        <v>0.45367085215476993</v>
      </c>
      <c r="J50" s="17">
        <v>31283</v>
      </c>
      <c r="K50" s="17">
        <v>35401726</v>
      </c>
      <c r="L50" s="55">
        <v>400771</v>
      </c>
      <c r="M50" s="55">
        <f>K50-L50</f>
        <v>35000955</v>
      </c>
      <c r="N50" s="22">
        <f>M50/J50</f>
        <v>1118.8490553975003</v>
      </c>
      <c r="O50" s="26">
        <f>N50/$N$70</f>
        <v>1.7163293355197166E-2</v>
      </c>
      <c r="P50" s="28">
        <f>(F50^$V$10)*O50</f>
        <v>442497.43091735087</v>
      </c>
      <c r="Q50" s="14">
        <f>LN(P50)</f>
        <v>13.000189937576772</v>
      </c>
      <c r="R50" s="38">
        <f>Q50/$Q$70</f>
        <v>1.301271474017684E-2</v>
      </c>
    </row>
    <row r="51" spans="1:18" x14ac:dyDescent="0.2">
      <c r="A51" s="11">
        <v>14</v>
      </c>
      <c r="B51" s="1" t="s">
        <v>17</v>
      </c>
      <c r="C51" s="10">
        <v>10586</v>
      </c>
      <c r="D51" s="43">
        <f>$V$11*R51</f>
        <v>13065.063541722273</v>
      </c>
      <c r="E51" s="41">
        <f>(D51-C51)/C51</f>
        <v>0.23418321761971217</v>
      </c>
      <c r="F51" s="16">
        <v>4847.82</v>
      </c>
      <c r="G51" s="2">
        <v>2.1800000000000002</v>
      </c>
      <c r="H51" s="45">
        <f>D51/F51</f>
        <v>2.6950389126911216</v>
      </c>
      <c r="I51" s="41">
        <f>(H51-G51)/G51</f>
        <v>0.23625638196840432</v>
      </c>
      <c r="J51" s="17">
        <v>34777</v>
      </c>
      <c r="K51" s="17">
        <v>34680093</v>
      </c>
      <c r="L51" s="17">
        <v>292559</v>
      </c>
      <c r="M51" s="17">
        <f>K51-L51</f>
        <v>34387534</v>
      </c>
      <c r="N51" s="22">
        <f>M51/J51</f>
        <v>988.80104666877537</v>
      </c>
      <c r="O51" s="26">
        <f>N51/$N$70</f>
        <v>1.5168339600441255E-2</v>
      </c>
      <c r="P51" s="28">
        <f>(F51^$V$10)*O51</f>
        <v>356476.59062820557</v>
      </c>
      <c r="Q51" s="14">
        <f>LN(P51)</f>
        <v>12.784023852243473</v>
      </c>
      <c r="R51" s="38">
        <f>Q51/$Q$70</f>
        <v>1.2796340393459621E-2</v>
      </c>
    </row>
    <row r="52" spans="1:18" x14ac:dyDescent="0.2">
      <c r="A52" s="11">
        <v>2</v>
      </c>
      <c r="B52" s="1" t="s">
        <v>16</v>
      </c>
      <c r="C52" s="10">
        <v>9964</v>
      </c>
      <c r="D52" s="43">
        <f>$V$11*R52</f>
        <v>13297.613401126891</v>
      </c>
      <c r="E52" s="41">
        <f>(D52-C52)/C52</f>
        <v>0.33456577690956357</v>
      </c>
      <c r="F52" s="16">
        <v>4838.54</v>
      </c>
      <c r="G52" s="2">
        <v>2.06</v>
      </c>
      <c r="H52" s="45">
        <f>D52/F52</f>
        <v>2.7482698088941895</v>
      </c>
      <c r="I52" s="41">
        <f>(H52-G52)/G52</f>
        <v>0.33411155771562595</v>
      </c>
      <c r="J52" s="17">
        <v>27017</v>
      </c>
      <c r="K52" s="17">
        <v>33984512</v>
      </c>
      <c r="L52" s="17">
        <v>315298</v>
      </c>
      <c r="M52" s="17">
        <f>K52-L52</f>
        <v>33669214</v>
      </c>
      <c r="N52" s="22">
        <f>M52/J52</f>
        <v>1246.2232668319946</v>
      </c>
      <c r="O52" s="26">
        <f>N52/$N$70</f>
        <v>1.9117230703752593E-2</v>
      </c>
      <c r="P52" s="28">
        <f>(F52^$V$10)*O52</f>
        <v>447562.46032602573</v>
      </c>
      <c r="Q52" s="14">
        <f>LN(P52)</f>
        <v>13.011571383104746</v>
      </c>
      <c r="R52" s="38">
        <f>Q52/$Q$70</f>
        <v>1.3024107150956799E-2</v>
      </c>
    </row>
    <row r="53" spans="1:18" x14ac:dyDescent="0.2">
      <c r="A53" s="11">
        <v>67</v>
      </c>
      <c r="B53" s="8" t="s">
        <v>15</v>
      </c>
      <c r="C53" s="10">
        <v>10819</v>
      </c>
      <c r="D53" s="43">
        <f>$V$11*R53</f>
        <v>12172.513924042991</v>
      </c>
      <c r="E53" s="41">
        <f>(D53-C53)/C53</f>
        <v>0.1251052707313976</v>
      </c>
      <c r="F53" s="16">
        <v>3215.72</v>
      </c>
      <c r="G53" s="50">
        <v>3.36</v>
      </c>
      <c r="H53" s="48">
        <f>D53/F53</f>
        <v>3.7853152401462165</v>
      </c>
      <c r="I53" s="41">
        <f>(H53-G53)/G53</f>
        <v>0.12658191671018351</v>
      </c>
      <c r="J53" s="17">
        <v>24975</v>
      </c>
      <c r="K53" s="15">
        <v>23517516</v>
      </c>
      <c r="L53" s="55">
        <v>82796</v>
      </c>
      <c r="M53" s="55">
        <f>K53-L53</f>
        <v>23434720</v>
      </c>
      <c r="N53" s="22">
        <f>M53/J53</f>
        <v>938.32712712712714</v>
      </c>
      <c r="O53" s="26">
        <f>N53/$N$70</f>
        <v>1.4394062959905368E-2</v>
      </c>
      <c r="P53" s="28">
        <f>(F53^$V$10)*O53</f>
        <v>148846.91963350924</v>
      </c>
      <c r="Q53" s="36">
        <f>LN(P53)</f>
        <v>11.910673671795857</v>
      </c>
      <c r="R53" s="38">
        <f>Q53/$Q$70</f>
        <v>1.1922148799258561E-2</v>
      </c>
    </row>
    <row r="54" spans="1:18" x14ac:dyDescent="0.2">
      <c r="A54" s="11">
        <v>4</v>
      </c>
      <c r="B54" s="1" t="s">
        <v>13</v>
      </c>
      <c r="C54" s="10">
        <v>10375</v>
      </c>
      <c r="D54" s="43">
        <f>$V$11*R54</f>
        <v>11970.439535304649</v>
      </c>
      <c r="E54" s="41">
        <f>(D54-C54)/C54</f>
        <v>0.15377730460767705</v>
      </c>
      <c r="F54" s="16">
        <v>3094.54</v>
      </c>
      <c r="G54" s="2">
        <v>3.35</v>
      </c>
      <c r="H54" s="45">
        <f>D54/F54</f>
        <v>3.8682452110183259</v>
      </c>
      <c r="I54" s="41">
        <f>(H54-G54)/G54</f>
        <v>0.15470006299054501</v>
      </c>
      <c r="J54" s="17">
        <v>27310</v>
      </c>
      <c r="K54" s="17">
        <v>22779513</v>
      </c>
      <c r="L54" s="17">
        <v>72071</v>
      </c>
      <c r="M54" s="17">
        <f>K54-L54</f>
        <v>22707442</v>
      </c>
      <c r="N54" s="22">
        <f>M54/J54</f>
        <v>831.46986451849136</v>
      </c>
      <c r="O54" s="26">
        <f>N54/$N$70</f>
        <v>1.2754858335798345E-2</v>
      </c>
      <c r="P54" s="28">
        <f>(F54^$V$10)*O54</f>
        <v>122142.79138537341</v>
      </c>
      <c r="Q54" s="14">
        <f>LN(P54)</f>
        <v>11.712946060498075</v>
      </c>
      <c r="R54" s="38">
        <f>Q54/$Q$70</f>
        <v>1.1724230690797893E-2</v>
      </c>
    </row>
    <row r="55" spans="1:18" x14ac:dyDescent="0.2">
      <c r="A55" s="11">
        <v>30</v>
      </c>
      <c r="B55" s="1" t="s">
        <v>14</v>
      </c>
      <c r="C55" s="10">
        <v>9749</v>
      </c>
      <c r="D55" s="43">
        <f>$V$11*R55</f>
        <v>12364.196672183487</v>
      </c>
      <c r="E55" s="41">
        <f>(D55-C55)/C55</f>
        <v>0.26825281282013408</v>
      </c>
      <c r="F55" s="16">
        <v>3167.49</v>
      </c>
      <c r="G55" s="2">
        <v>3.08</v>
      </c>
      <c r="H55" s="45">
        <f>D55/F55</f>
        <v>3.9034682578898394</v>
      </c>
      <c r="I55" s="41">
        <f>(H55-G55)/G55</f>
        <v>0.26735982399020758</v>
      </c>
      <c r="J55" s="17">
        <v>19902</v>
      </c>
      <c r="K55" s="17">
        <v>23326523</v>
      </c>
      <c r="L55" s="17">
        <v>108085</v>
      </c>
      <c r="M55" s="17">
        <f>K55-L55</f>
        <v>23218438</v>
      </c>
      <c r="N55" s="22">
        <f>M55/J55</f>
        <v>1166.6384282986635</v>
      </c>
      <c r="O55" s="26">
        <f>N55/$N$70</f>
        <v>1.7896388693130993E-2</v>
      </c>
      <c r="P55" s="28">
        <f>(F55^$V$10)*O55</f>
        <v>179554.34069561315</v>
      </c>
      <c r="Q55" s="14">
        <f>LN(P55)</f>
        <v>12.098233174776173</v>
      </c>
      <c r="R55" s="38">
        <f>Q55/$Q$70</f>
        <v>1.2109889003118008E-2</v>
      </c>
    </row>
    <row r="56" spans="1:18" x14ac:dyDescent="0.2">
      <c r="A56" s="11">
        <v>62</v>
      </c>
      <c r="B56" s="1" t="s">
        <v>12</v>
      </c>
      <c r="C56" s="10">
        <v>10161</v>
      </c>
      <c r="D56" s="43">
        <f>$V$11*R56</f>
        <v>11695.539413200619</v>
      </c>
      <c r="E56" s="41">
        <f>(D56-C56)/C56</f>
        <v>0.15102247940169458</v>
      </c>
      <c r="F56" s="16">
        <v>2696.89</v>
      </c>
      <c r="G56" s="2">
        <v>3.77</v>
      </c>
      <c r="H56" s="45">
        <f>D56/F56</f>
        <v>4.3366764729746556</v>
      </c>
      <c r="I56" s="41">
        <f>(H56-G56)/G56</f>
        <v>0.15031206179699089</v>
      </c>
      <c r="J56" s="17">
        <v>22824</v>
      </c>
      <c r="K56" s="17">
        <v>19101012</v>
      </c>
      <c r="L56" s="17">
        <v>7557</v>
      </c>
      <c r="M56" s="17">
        <f>K56-L56</f>
        <v>19093455</v>
      </c>
      <c r="N56" s="22">
        <f>M56/J56</f>
        <v>836.55165615141959</v>
      </c>
      <c r="O56" s="26">
        <f>N56/$N$70</f>
        <v>1.2832813695500505E-2</v>
      </c>
      <c r="P56" s="28">
        <f>(F56^$V$10)*O56</f>
        <v>93335.821687253774</v>
      </c>
      <c r="Q56" s="14">
        <f>LN(P56)</f>
        <v>11.443959254062742</v>
      </c>
      <c r="R56" s="38">
        <f>Q56/$Q$70</f>
        <v>1.1454984733791007E-2</v>
      </c>
    </row>
    <row r="57" spans="1:18" x14ac:dyDescent="0.2">
      <c r="A57" s="11">
        <v>21</v>
      </c>
      <c r="B57" s="1" t="s">
        <v>11</v>
      </c>
      <c r="C57" s="10">
        <v>8037</v>
      </c>
      <c r="D57" s="43">
        <f>$V$11*R57</f>
        <v>12012.762657810172</v>
      </c>
      <c r="E57" s="41">
        <f>(D57-C57)/C57</f>
        <v>0.49468242600599377</v>
      </c>
      <c r="F57" s="16">
        <v>2631</v>
      </c>
      <c r="G57" s="2">
        <v>3.05</v>
      </c>
      <c r="H57" s="45">
        <f>D57/F57</f>
        <v>4.5658542979134058</v>
      </c>
      <c r="I57" s="41">
        <f>(H57-G57)/G57</f>
        <v>0.49700140915193641</v>
      </c>
      <c r="J57" s="17">
        <v>16839</v>
      </c>
      <c r="K57" s="17">
        <v>20311884</v>
      </c>
      <c r="L57" s="17">
        <v>123636</v>
      </c>
      <c r="M57" s="17">
        <f>K57-L57</f>
        <v>20188248</v>
      </c>
      <c r="N57" s="22">
        <f>M57/J57</f>
        <v>1198.8982718688758</v>
      </c>
      <c r="O57" s="26">
        <f>N57/$N$70</f>
        <v>1.8391258985166602E-2</v>
      </c>
      <c r="P57" s="28">
        <f>(F57^$V$10)*O57</f>
        <v>127307.25568801982</v>
      </c>
      <c r="Q57" s="14">
        <f>LN(P57)</f>
        <v>11.754358779684951</v>
      </c>
      <c r="R57" s="38">
        <f>Q57/$Q$70</f>
        <v>1.1765683308335134E-2</v>
      </c>
    </row>
    <row r="58" spans="1:18" x14ac:dyDescent="0.2">
      <c r="A58" s="11">
        <v>40</v>
      </c>
      <c r="B58" s="1" t="s">
        <v>10</v>
      </c>
      <c r="C58" s="10">
        <v>9730</v>
      </c>
      <c r="D58" s="43">
        <f>$V$11*R58</f>
        <v>11685.945144833537</v>
      </c>
      <c r="E58" s="41">
        <f>(D58-C58)/C58</f>
        <v>0.20102211149368313</v>
      </c>
      <c r="F58" s="16">
        <v>2520.09</v>
      </c>
      <c r="G58" s="2">
        <v>3.86</v>
      </c>
      <c r="H58" s="45">
        <f>D58/F58</f>
        <v>4.6371142081566674</v>
      </c>
      <c r="I58" s="41">
        <f>(H58-G58)/G58</f>
        <v>0.20132492439291905</v>
      </c>
      <c r="J58" s="17">
        <v>19200</v>
      </c>
      <c r="K58" s="17">
        <v>18276547</v>
      </c>
      <c r="L58" s="17">
        <v>53909</v>
      </c>
      <c r="M58" s="17">
        <f>K58-L58</f>
        <v>18222638</v>
      </c>
      <c r="N58" s="22">
        <f>M58/J58</f>
        <v>949.09572916666662</v>
      </c>
      <c r="O58" s="26">
        <f>N58/$N$70</f>
        <v>1.4559254747786287E-2</v>
      </c>
      <c r="P58" s="28">
        <f>(F58^$V$10)*O58</f>
        <v>92463.695546225601</v>
      </c>
      <c r="Q58" s="14">
        <f>LN(P58)</f>
        <v>11.43457136587851</v>
      </c>
      <c r="R58" s="38">
        <f>Q58/$Q$70</f>
        <v>1.1445587801012279E-2</v>
      </c>
    </row>
    <row r="59" spans="1:18" x14ac:dyDescent="0.2">
      <c r="A59" s="11">
        <v>63</v>
      </c>
      <c r="B59" s="1" t="s">
        <v>9</v>
      </c>
      <c r="C59" s="10">
        <v>8243</v>
      </c>
      <c r="D59" s="43">
        <f>$V$11*R59</f>
        <v>11508.002054379047</v>
      </c>
      <c r="E59" s="41">
        <f>(D59-C59)/C59</f>
        <v>0.39609390444972059</v>
      </c>
      <c r="F59" s="16">
        <v>2227.69</v>
      </c>
      <c r="G59" s="2">
        <v>3.7</v>
      </c>
      <c r="H59" s="45">
        <f>D59/F59</f>
        <v>5.1658902515067391</v>
      </c>
      <c r="I59" s="41">
        <f>(H59-G59)/G59</f>
        <v>0.39618655446128076</v>
      </c>
      <c r="J59" s="17">
        <v>15918</v>
      </c>
      <c r="K59" s="17">
        <v>16393630</v>
      </c>
      <c r="L59" s="17">
        <v>149227</v>
      </c>
      <c r="M59" s="17">
        <f>K59-L59</f>
        <v>16244403</v>
      </c>
      <c r="N59" s="22">
        <f>M59/J59</f>
        <v>1020.5052770448549</v>
      </c>
      <c r="O59" s="26">
        <f>N59/$N$70</f>
        <v>1.5654686712163204E-2</v>
      </c>
      <c r="P59" s="28">
        <f>(F59^$V$10)*O59</f>
        <v>77687.991110569434</v>
      </c>
      <c r="Q59" s="14">
        <f>LN(P59)</f>
        <v>11.260455969849426</v>
      </c>
      <c r="R59" s="38">
        <f>Q59/$Q$70</f>
        <v>1.1271304656590644E-2</v>
      </c>
    </row>
    <row r="60" spans="1:18" x14ac:dyDescent="0.2">
      <c r="A60" s="11">
        <v>7</v>
      </c>
      <c r="B60" s="1" t="s">
        <v>8</v>
      </c>
      <c r="C60" s="10">
        <v>8524</v>
      </c>
      <c r="D60" s="43">
        <f>$V$11*R60</f>
        <v>11561.952533339181</v>
      </c>
      <c r="E60" s="41">
        <f>(D60-C60)/C60</f>
        <v>0.35639987486381758</v>
      </c>
      <c r="F60" s="16">
        <v>2178.4</v>
      </c>
      <c r="G60" s="2">
        <v>3.91</v>
      </c>
      <c r="H60" s="45">
        <f>D60/F60</f>
        <v>5.3075433957671594</v>
      </c>
      <c r="I60" s="41">
        <f>(H60-G60)/G60</f>
        <v>0.35742797845707397</v>
      </c>
      <c r="J60" s="17">
        <v>14549</v>
      </c>
      <c r="K60" s="17">
        <v>16552851</v>
      </c>
      <c r="L60" s="17">
        <v>184345</v>
      </c>
      <c r="M60" s="17">
        <f>K60-L60</f>
        <v>16368506</v>
      </c>
      <c r="N60" s="22">
        <f>M60/J60</f>
        <v>1125.060553989965</v>
      </c>
      <c r="O60" s="26">
        <f>N60/$N$70</f>
        <v>1.7258578569948491E-2</v>
      </c>
      <c r="P60" s="28">
        <f>(F60^$V$10)*O60</f>
        <v>81899.317133680393</v>
      </c>
      <c r="Q60" s="14">
        <f>LN(P60)</f>
        <v>11.313245932000301</v>
      </c>
      <c r="R60" s="38">
        <f>Q60/$Q$70</f>
        <v>1.1324145478294986E-2</v>
      </c>
    </row>
    <row r="61" spans="1:18" x14ac:dyDescent="0.2">
      <c r="A61" s="11">
        <v>15</v>
      </c>
      <c r="B61" s="1" t="s">
        <v>7</v>
      </c>
      <c r="C61" s="10">
        <v>8271</v>
      </c>
      <c r="D61" s="43">
        <f>$V$11*R61</f>
        <v>11313.420634937394</v>
      </c>
      <c r="E61" s="41">
        <f>(D61-C61)/C61</f>
        <v>0.36784193385774328</v>
      </c>
      <c r="F61" s="16">
        <v>2113.52</v>
      </c>
      <c r="G61" s="2">
        <v>3.91</v>
      </c>
      <c r="H61" s="45">
        <f>D61/F61</f>
        <v>5.3528808030855606</v>
      </c>
      <c r="I61" s="41">
        <f>(H61-G61)/G61</f>
        <v>0.36902322329553972</v>
      </c>
      <c r="J61" s="17">
        <v>16468</v>
      </c>
      <c r="K61" s="17">
        <v>15482347</v>
      </c>
      <c r="L61" s="17">
        <v>48825</v>
      </c>
      <c r="M61" s="17">
        <f>K61-L61</f>
        <v>15433522</v>
      </c>
      <c r="N61" s="22">
        <f>M61/J61</f>
        <v>937.18253582705859</v>
      </c>
      <c r="O61" s="26">
        <f>N61/$N$70</f>
        <v>1.4376504777092314E-2</v>
      </c>
      <c r="P61" s="28">
        <f>(F61^$V$10)*O61</f>
        <v>64219.369401298325</v>
      </c>
      <c r="Q61" s="14">
        <f>LN(P61)</f>
        <v>11.070060148244599</v>
      </c>
      <c r="R61" s="38">
        <f>Q61/$Q$70</f>
        <v>1.1080725401505773E-2</v>
      </c>
    </row>
    <row r="62" spans="1:18" x14ac:dyDescent="0.2">
      <c r="A62" s="11">
        <v>23</v>
      </c>
      <c r="B62" s="1" t="s">
        <v>6</v>
      </c>
      <c r="C62" s="10">
        <v>8950</v>
      </c>
      <c r="D62" s="43">
        <f>$V$11*R62</f>
        <v>10973.798467506169</v>
      </c>
      <c r="E62" s="41">
        <f>(D62-C62)/C62</f>
        <v>0.22612273379957196</v>
      </c>
      <c r="F62" s="16">
        <v>1875.81</v>
      </c>
      <c r="G62" s="2">
        <v>4.7699999999999996</v>
      </c>
      <c r="H62" s="45">
        <f>D62/F62</f>
        <v>5.8501652446176156</v>
      </c>
      <c r="I62" s="41">
        <f>(H62-G62)/G62</f>
        <v>0.22644973681711028</v>
      </c>
      <c r="J62" s="17">
        <v>16346</v>
      </c>
      <c r="K62" s="17">
        <v>14090432</v>
      </c>
      <c r="L62" s="17">
        <v>141292</v>
      </c>
      <c r="M62" s="17">
        <f>K62-L62</f>
        <v>13949140</v>
      </c>
      <c r="N62" s="22">
        <f>M62/J62</f>
        <v>853.36718463232592</v>
      </c>
      <c r="O62" s="26">
        <f>N62/$N$70</f>
        <v>1.3090766139441152E-2</v>
      </c>
      <c r="P62" s="28">
        <f>(F62^$V$10)*O62</f>
        <v>46061.996499973015</v>
      </c>
      <c r="Q62" s="14">
        <f>LN(P62)</f>
        <v>10.737743518070822</v>
      </c>
      <c r="R62" s="38">
        <f>Q62/$Q$70</f>
        <v>1.0748088606764123E-2</v>
      </c>
    </row>
    <row r="63" spans="1:18" x14ac:dyDescent="0.2">
      <c r="A63" s="11">
        <v>24</v>
      </c>
      <c r="B63" s="1" t="s">
        <v>5</v>
      </c>
      <c r="C63" s="10">
        <v>8902</v>
      </c>
      <c r="D63" s="43">
        <f>$V$11*R63</f>
        <v>10728.318481124345</v>
      </c>
      <c r="E63" s="41">
        <f>(D63-C63)/C63</f>
        <v>0.20515822075088122</v>
      </c>
      <c r="F63" s="16">
        <v>1666.66</v>
      </c>
      <c r="G63" s="2">
        <v>5.34</v>
      </c>
      <c r="H63" s="45">
        <f>D63/F63</f>
        <v>6.4370168367419538</v>
      </c>
      <c r="I63" s="41">
        <f>(H63-G63)/G63</f>
        <v>0.20543386455841833</v>
      </c>
      <c r="J63" s="17">
        <v>14630</v>
      </c>
      <c r="K63" s="17">
        <v>12473444</v>
      </c>
      <c r="L63" s="17">
        <v>35557</v>
      </c>
      <c r="M63" s="17">
        <f>K63-L63</f>
        <v>12437887</v>
      </c>
      <c r="N63" s="22">
        <f>M63/J63</f>
        <v>850.16315789473686</v>
      </c>
      <c r="O63" s="26">
        <f>N63/$N$70</f>
        <v>1.3041615943040798E-2</v>
      </c>
      <c r="P63" s="28">
        <f>(F63^$V$10)*O63</f>
        <v>36226.42113978311</v>
      </c>
      <c r="Q63" s="14">
        <f>LN(P63)</f>
        <v>10.497543997331258</v>
      </c>
      <c r="R63" s="38">
        <f>Q63/$Q$70</f>
        <v>1.0507657670053227E-2</v>
      </c>
    </row>
    <row r="64" spans="1:18" x14ac:dyDescent="0.2">
      <c r="A64" s="11">
        <v>22</v>
      </c>
      <c r="B64" s="1" t="s">
        <v>4</v>
      </c>
      <c r="C64" s="10">
        <v>6646</v>
      </c>
      <c r="D64" s="43">
        <f>$V$11*R64</f>
        <v>10870.965398777933</v>
      </c>
      <c r="E64" s="41">
        <f>(D64-C64)/C64</f>
        <v>0.63571552795334529</v>
      </c>
      <c r="F64" s="16">
        <v>1658.34</v>
      </c>
      <c r="G64" s="2">
        <v>4.01</v>
      </c>
      <c r="H64" s="45">
        <f>D64/F64</f>
        <v>6.5553296662794924</v>
      </c>
      <c r="I64" s="41">
        <f>(H64-G64)/G64</f>
        <v>0.6347455526881528</v>
      </c>
      <c r="J64" s="17">
        <v>12853</v>
      </c>
      <c r="K64" s="17">
        <v>12690298</v>
      </c>
      <c r="L64" s="17">
        <v>0</v>
      </c>
      <c r="M64" s="17">
        <f>K64-L64</f>
        <v>12690298</v>
      </c>
      <c r="N64" s="22">
        <f>M64/J64</f>
        <v>987.34132109235202</v>
      </c>
      <c r="O64" s="26">
        <f>N64/$N$70</f>
        <v>1.5145947215905222E-2</v>
      </c>
      <c r="P64" s="28">
        <f>(F64^$V$10)*O64</f>
        <v>41652.741540024275</v>
      </c>
      <c r="Q64" s="14">
        <f>LN(P64)</f>
        <v>10.63712246871863</v>
      </c>
      <c r="R64" s="38">
        <f>Q64/$Q$70</f>
        <v>1.0647370615845184E-2</v>
      </c>
    </row>
    <row r="65" spans="1:18" x14ac:dyDescent="0.2">
      <c r="A65" s="11">
        <v>39</v>
      </c>
      <c r="B65" s="1" t="s">
        <v>3</v>
      </c>
      <c r="C65" s="10">
        <v>6646</v>
      </c>
      <c r="D65" s="43">
        <f>$V$11*R65</f>
        <v>10752.624705800434</v>
      </c>
      <c r="E65" s="41">
        <f>(D65-C65)/C65</f>
        <v>0.61790922446590935</v>
      </c>
      <c r="F65" s="16">
        <v>1377.02</v>
      </c>
      <c r="G65" s="2">
        <v>4.83</v>
      </c>
      <c r="H65" s="45">
        <f>D65/F65</f>
        <v>7.8086191237603186</v>
      </c>
      <c r="I65" s="41">
        <f>(H65-G65)/G65</f>
        <v>0.61669132997108045</v>
      </c>
      <c r="J65" s="17">
        <v>8698</v>
      </c>
      <c r="K65" s="17">
        <v>11093388</v>
      </c>
      <c r="L65" s="17">
        <v>0</v>
      </c>
      <c r="M65" s="17">
        <f>K65-L65</f>
        <v>11093388</v>
      </c>
      <c r="N65" s="22">
        <f>M65/J65</f>
        <v>1275.3952632789146</v>
      </c>
      <c r="O65" s="26">
        <f>N65/$N$70</f>
        <v>1.9564733010127046E-2</v>
      </c>
      <c r="P65" s="28">
        <f>(F65^$V$10)*O65</f>
        <v>37098.335271079275</v>
      </c>
      <c r="Q65" s="14">
        <f>LN(P65)</f>
        <v>10.521327376189294</v>
      </c>
      <c r="R65" s="38">
        <f>Q65/$Q$70</f>
        <v>1.0531463962586125E-2</v>
      </c>
    </row>
    <row r="66" spans="1:18" x14ac:dyDescent="0.2">
      <c r="A66" s="11">
        <v>19</v>
      </c>
      <c r="B66" s="1" t="s">
        <v>2</v>
      </c>
      <c r="C66" s="10">
        <v>8409</v>
      </c>
      <c r="D66" s="43">
        <f>$V$11*R66</f>
        <v>10066.596203555833</v>
      </c>
      <c r="E66" s="41">
        <f>(D66-C66)/C66</f>
        <v>0.19712167957614857</v>
      </c>
      <c r="F66" s="16">
        <v>1239.6600000000001</v>
      </c>
      <c r="G66" s="50">
        <v>6.78</v>
      </c>
      <c r="H66" s="45">
        <f>D66/F66</f>
        <v>8.1204493196165348</v>
      </c>
      <c r="I66" s="41">
        <f>(H66-G66)/G66</f>
        <v>0.19770638932397264</v>
      </c>
      <c r="J66" s="17">
        <v>11840</v>
      </c>
      <c r="K66" s="17">
        <v>9553701</v>
      </c>
      <c r="L66" s="17">
        <v>31391</v>
      </c>
      <c r="M66" s="17">
        <f>K66-L66</f>
        <v>9522310</v>
      </c>
      <c r="N66" s="22">
        <f>M66/J66</f>
        <v>804.24915540540542</v>
      </c>
      <c r="O66" s="26">
        <f>N66/$N$70</f>
        <v>1.2337289036713226E-2</v>
      </c>
      <c r="P66" s="28">
        <f>(F66^$V$10)*O66</f>
        <v>18959.414246925113</v>
      </c>
      <c r="Q66" s="14">
        <f>LN(P66)</f>
        <v>9.8500558811822589</v>
      </c>
      <c r="R66" s="38">
        <f>Q66/$Q$70</f>
        <v>9.8595457429538035E-3</v>
      </c>
    </row>
    <row r="67" spans="1:18" x14ac:dyDescent="0.2">
      <c r="A67" s="11">
        <v>34</v>
      </c>
      <c r="B67" s="1" t="s">
        <v>1</v>
      </c>
      <c r="C67" s="10">
        <v>6646</v>
      </c>
      <c r="D67" s="43">
        <f>$V$11*R67</f>
        <v>10236.248961524832</v>
      </c>
      <c r="E67" s="41">
        <f>(D67-C67)/C67</f>
        <v>0.54021200143316772</v>
      </c>
      <c r="F67" s="16">
        <v>1202.6300000000001</v>
      </c>
      <c r="G67" s="47">
        <v>5.53</v>
      </c>
      <c r="H67" s="45">
        <f>D67/F67</f>
        <v>8.5115529809873625</v>
      </c>
      <c r="I67" s="41">
        <f>(H67-G67)/G67</f>
        <v>0.53915967106462248</v>
      </c>
      <c r="J67" s="51">
        <v>8664</v>
      </c>
      <c r="K67" s="17">
        <v>8798481</v>
      </c>
      <c r="L67" s="53">
        <v>57815</v>
      </c>
      <c r="M67" s="17">
        <f>K67-L67</f>
        <v>8740666</v>
      </c>
      <c r="N67" s="22">
        <f>M67/J67</f>
        <v>1008.8487996306555</v>
      </c>
      <c r="O67" s="26">
        <f>N67/$N$70</f>
        <v>1.5475874797917047E-2</v>
      </c>
      <c r="P67" s="28">
        <f>(F67^$V$10)*O67</f>
        <v>22383.050475803393</v>
      </c>
      <c r="Q67" s="14">
        <f>LN(P67)</f>
        <v>10.016059276232617</v>
      </c>
      <c r="R67" s="38">
        <f>Q67/$Q$70</f>
        <v>1.0025709071033137E-2</v>
      </c>
    </row>
    <row r="68" spans="1:18" x14ac:dyDescent="0.2">
      <c r="A68" s="13">
        <v>33</v>
      </c>
      <c r="B68" s="12" t="s">
        <v>0</v>
      </c>
      <c r="C68" s="5">
        <v>9257</v>
      </c>
      <c r="D68" s="43">
        <f>$V$11*R68</f>
        <v>8616.0873707066148</v>
      </c>
      <c r="E68" s="41">
        <f>(D68-C68)/C68</f>
        <v>-6.9235457415294938E-2</v>
      </c>
      <c r="F68" s="54">
        <v>801.48</v>
      </c>
      <c r="G68" s="49">
        <v>11.55</v>
      </c>
      <c r="H68" s="46">
        <f>D68/F68</f>
        <v>10.750221303970923</v>
      </c>
      <c r="I68" s="42">
        <f>(H68-G68)/G68</f>
        <v>-6.9244908747106301E-2</v>
      </c>
      <c r="J68" s="52">
        <v>14519</v>
      </c>
      <c r="K68" s="32">
        <v>6802074</v>
      </c>
      <c r="L68" s="57">
        <v>45138</v>
      </c>
      <c r="M68" s="32">
        <f>K68-L68</f>
        <v>6756936</v>
      </c>
      <c r="N68" s="22">
        <f>M68/J68</f>
        <v>465.38577036986021</v>
      </c>
      <c r="O68" s="33">
        <f>N68/$N$70</f>
        <v>7.1390796297848688E-3</v>
      </c>
      <c r="P68" s="34">
        <f>(F68^$V$10)*O68</f>
        <v>4585.9319410656681</v>
      </c>
      <c r="Q68" s="35">
        <f>LN(P68)</f>
        <v>8.4307486227202144</v>
      </c>
      <c r="R68" s="38">
        <f>Q68/$Q$70</f>
        <v>8.4388710780672043E-3</v>
      </c>
    </row>
    <row r="69" spans="1:18" x14ac:dyDescent="0.2">
      <c r="D69" s="44"/>
      <c r="E69" s="9" t="s">
        <v>97</v>
      </c>
      <c r="N69" s="21" t="s">
        <v>72</v>
      </c>
      <c r="O69" s="21" t="s">
        <v>91</v>
      </c>
      <c r="Q69" s="4" t="s">
        <v>87</v>
      </c>
      <c r="R69" s="37" t="s">
        <v>92</v>
      </c>
    </row>
    <row r="70" spans="1:18" x14ac:dyDescent="0.2">
      <c r="N70" s="23">
        <f>SUM(N2:N68)</f>
        <v>65188.482900264877</v>
      </c>
      <c r="O70" s="39">
        <f>SUM(O2:O68)</f>
        <v>1.0000000000000002</v>
      </c>
      <c r="Q70" s="31">
        <f>SUM(Q2:Q68)</f>
        <v>999.03749503081042</v>
      </c>
      <c r="R70" s="40">
        <f>SUM(R2:R68)</f>
        <v>1.0000000000000002</v>
      </c>
    </row>
  </sheetData>
  <sortState ref="A2:R68">
    <sortCondition ref="H2:H68"/>
  </sortState>
  <mergeCells count="19">
    <mergeCell ref="T1:U1"/>
    <mergeCell ref="V1:Y1"/>
    <mergeCell ref="T2:U2"/>
    <mergeCell ref="V2:Y2"/>
    <mergeCell ref="T3:U3"/>
    <mergeCell ref="V3:Y3"/>
    <mergeCell ref="T4:U4"/>
    <mergeCell ref="V4:Y4"/>
    <mergeCell ref="T5:U5"/>
    <mergeCell ref="V5:Y5"/>
    <mergeCell ref="T6:U6"/>
    <mergeCell ref="V6:Y6"/>
    <mergeCell ref="T13:Y13"/>
    <mergeCell ref="T9:Y9"/>
    <mergeCell ref="T10:U10"/>
    <mergeCell ref="V10:Y10"/>
    <mergeCell ref="T11:U11"/>
    <mergeCell ref="V11:Y11"/>
    <mergeCell ref="T12:Y12"/>
  </mergeCells>
  <conditionalFormatting sqref="E2:E68">
    <cfRule type="cellIs" dxfId="11" priority="4" operator="greaterThan">
      <formula>0</formula>
    </cfRule>
    <cfRule type="cellIs" dxfId="10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9" priority="1" operator="greaterThan">
      <formula>0</formula>
    </cfRule>
    <cfRule type="cellIs" dxfId="8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zoomScale="80" zoomScaleNormal="80" zoomScalePageLayoutView="80" workbookViewId="0">
      <selection sqref="A1:R68"/>
    </sheetView>
  </sheetViews>
  <sheetFormatPr baseColWidth="10" defaultColWidth="8.83203125" defaultRowHeight="15" x14ac:dyDescent="0.2"/>
  <cols>
    <col min="1" max="1" width="3.6640625" style="11" customWidth="1"/>
    <col min="2" max="2" width="14.1640625" style="1" customWidth="1"/>
    <col min="3" max="3" width="8.83203125" style="10" customWidth="1"/>
    <col min="4" max="4" width="9.83203125" style="3" customWidth="1"/>
    <col min="5" max="5" width="7.5" style="11" customWidth="1"/>
    <col min="6" max="6" width="16" style="15" customWidth="1"/>
    <col min="7" max="7" width="16" style="1" customWidth="1"/>
    <col min="8" max="8" width="16.83203125" style="3" customWidth="1"/>
    <col min="9" max="9" width="7.33203125" style="11" customWidth="1"/>
    <col min="10" max="12" width="14.33203125" style="15" customWidth="1"/>
    <col min="13" max="13" width="18.33203125" style="15" customWidth="1"/>
    <col min="14" max="14" width="16.83203125" style="22" customWidth="1"/>
    <col min="15" max="15" width="19.33203125" style="25" customWidth="1"/>
    <col min="16" max="16" width="19.83203125" style="27" customWidth="1"/>
    <col min="17" max="17" width="12.83203125" style="3" customWidth="1"/>
    <col min="18" max="18" width="20.1640625" style="27" customWidth="1"/>
    <col min="19" max="20" width="8.83203125" style="1"/>
    <col min="21" max="21" width="31" style="1" customWidth="1"/>
    <col min="22" max="23" width="8.83203125" style="1"/>
    <col min="24" max="24" width="4.1640625" style="1" customWidth="1"/>
    <col min="25" max="25" width="21" style="1" customWidth="1"/>
    <col min="26" max="16384" width="8.83203125" style="1"/>
  </cols>
  <sheetData>
    <row r="1" spans="1:25" x14ac:dyDescent="0.2">
      <c r="A1" s="19" t="s">
        <v>75</v>
      </c>
      <c r="B1" s="19" t="s">
        <v>71</v>
      </c>
      <c r="C1" s="18" t="s">
        <v>70</v>
      </c>
      <c r="D1" s="20" t="s">
        <v>86</v>
      </c>
      <c r="E1" s="19" t="s">
        <v>95</v>
      </c>
      <c r="F1" s="6" t="s">
        <v>69</v>
      </c>
      <c r="G1" s="18" t="s">
        <v>68</v>
      </c>
      <c r="H1" s="20" t="s">
        <v>96</v>
      </c>
      <c r="I1" s="19" t="s">
        <v>95</v>
      </c>
      <c r="J1" s="6" t="s">
        <v>67</v>
      </c>
      <c r="K1" s="56" t="s">
        <v>98</v>
      </c>
      <c r="L1" s="56" t="s">
        <v>100</v>
      </c>
      <c r="M1" s="6" t="s">
        <v>99</v>
      </c>
      <c r="N1" s="24" t="s">
        <v>73</v>
      </c>
      <c r="O1" s="29" t="s">
        <v>88</v>
      </c>
      <c r="P1" s="30" t="s">
        <v>74</v>
      </c>
      <c r="Q1" s="20" t="s">
        <v>85</v>
      </c>
      <c r="R1" s="30" t="s">
        <v>90</v>
      </c>
      <c r="S1" s="7"/>
      <c r="T1" s="81" t="s">
        <v>82</v>
      </c>
      <c r="U1" s="82"/>
      <c r="V1" s="83" t="s">
        <v>83</v>
      </c>
      <c r="W1" s="83"/>
      <c r="X1" s="83"/>
      <c r="Y1" s="84"/>
    </row>
    <row r="2" spans="1:25" x14ac:dyDescent="0.2">
      <c r="A2" s="11">
        <v>13</v>
      </c>
      <c r="B2" s="8" t="s">
        <v>66</v>
      </c>
      <c r="C2" s="10">
        <v>24621</v>
      </c>
      <c r="D2" s="43">
        <f>$V$11*R2</f>
        <v>21785.813703241616</v>
      </c>
      <c r="E2" s="41">
        <f>(D2-C2)/C2</f>
        <v>-0.11515317398799334</v>
      </c>
      <c r="F2" s="16">
        <v>352861.4</v>
      </c>
      <c r="G2" s="50">
        <v>7.0000000000000007E-2</v>
      </c>
      <c r="H2" s="48">
        <f>D2/F2</f>
        <v>6.1740427553825993E-2</v>
      </c>
      <c r="I2" s="41">
        <f>(H2-G2)/G2</f>
        <v>-0.11799389208820019</v>
      </c>
      <c r="J2" s="17">
        <v>2653934</v>
      </c>
      <c r="K2" s="17">
        <v>2531829504</v>
      </c>
      <c r="L2" s="17">
        <v>15381167</v>
      </c>
      <c r="M2" s="17">
        <f>K2-L2</f>
        <v>2516448337</v>
      </c>
      <c r="N2" s="22">
        <f>M2/J2</f>
        <v>948.19552294819687</v>
      </c>
      <c r="O2" s="26">
        <f>N2/$N$70</f>
        <v>1.4545445464636578E-2</v>
      </c>
      <c r="P2" s="28">
        <f>(F2^$V$10)*O2</f>
        <v>1811070398.2088978</v>
      </c>
      <c r="Q2" s="36">
        <f>LN(P2)</f>
        <v>21.31718388765368</v>
      </c>
      <c r="R2" s="38">
        <f>Q2/$Q$70</f>
        <v>2.133772155067739E-2</v>
      </c>
      <c r="S2" s="8"/>
      <c r="T2" s="73" t="s">
        <v>101</v>
      </c>
      <c r="U2" s="74"/>
      <c r="V2" s="75" t="s">
        <v>103</v>
      </c>
      <c r="W2" s="76"/>
      <c r="X2" s="76"/>
      <c r="Y2" s="77"/>
    </row>
    <row r="3" spans="1:25" x14ac:dyDescent="0.2">
      <c r="A3" s="11">
        <v>6</v>
      </c>
      <c r="B3" s="1" t="s">
        <v>65</v>
      </c>
      <c r="C3" s="10">
        <v>22718</v>
      </c>
      <c r="D3" s="43">
        <f>$V$11*R3</f>
        <v>21302.909551292403</v>
      </c>
      <c r="E3" s="41">
        <f>(D3-C3)/C3</f>
        <v>-6.2289393815811112E-2</v>
      </c>
      <c r="F3" s="16">
        <v>267733.74</v>
      </c>
      <c r="G3" s="50">
        <v>0.08</v>
      </c>
      <c r="H3" s="48">
        <f>D3/F3</f>
        <v>7.9567519399282305E-2</v>
      </c>
      <c r="I3" s="41">
        <f>(H3-G3)/G3</f>
        <v>-5.4060075089712098E-3</v>
      </c>
      <c r="J3" s="17">
        <v>1827367</v>
      </c>
      <c r="K3" s="17">
        <v>1888599165</v>
      </c>
      <c r="L3" s="17">
        <v>12246525</v>
      </c>
      <c r="M3" s="17">
        <f>K3-L3</f>
        <v>1876352640</v>
      </c>
      <c r="N3" s="22">
        <f>M3/J3</f>
        <v>1026.8066786803088</v>
      </c>
      <c r="O3" s="26">
        <f>N3/$N$70</f>
        <v>1.5751351051554178E-2</v>
      </c>
      <c r="P3" s="28">
        <f>(F3^$V$10)*O3</f>
        <v>1129078194.8734047</v>
      </c>
      <c r="Q3" s="14">
        <f>LN(P3)</f>
        <v>20.844667380010861</v>
      </c>
      <c r="R3" s="38">
        <f>Q3/$Q$70</f>
        <v>2.0864749805379435E-2</v>
      </c>
      <c r="T3" s="73" t="s">
        <v>102</v>
      </c>
      <c r="U3" s="68"/>
      <c r="V3" s="75" t="s">
        <v>104</v>
      </c>
      <c r="W3" s="85"/>
      <c r="X3" s="85"/>
      <c r="Y3" s="86"/>
    </row>
    <row r="4" spans="1:25" x14ac:dyDescent="0.2">
      <c r="A4" s="11">
        <v>29</v>
      </c>
      <c r="B4" s="1" t="s">
        <v>64</v>
      </c>
      <c r="C4" s="10">
        <v>22718</v>
      </c>
      <c r="D4" s="43">
        <f>$V$11*R4</f>
        <v>20861.054494976121</v>
      </c>
      <c r="E4" s="41">
        <f>(D4-C4)/C4</f>
        <v>-8.1738951713349745E-2</v>
      </c>
      <c r="F4" s="16">
        <v>208545.23</v>
      </c>
      <c r="G4" s="2">
        <v>0.11</v>
      </c>
      <c r="H4" s="45">
        <f>D4/F4</f>
        <v>0.10003131932087883</v>
      </c>
      <c r="I4" s="41">
        <f>(H4-G4)/G4</f>
        <v>-9.0624369810192451E-2</v>
      </c>
      <c r="J4" s="17">
        <v>1325563</v>
      </c>
      <c r="K4" s="17">
        <v>1464800017</v>
      </c>
      <c r="L4" s="17">
        <v>8914088</v>
      </c>
      <c r="M4" s="17">
        <f>K4-L4</f>
        <v>1455885929</v>
      </c>
      <c r="N4" s="22">
        <f>M4/J4</f>
        <v>1098.3151528822093</v>
      </c>
      <c r="O4" s="26">
        <f>N4/$N$70</f>
        <v>1.6848300558897446E-2</v>
      </c>
      <c r="P4" s="28">
        <f>(F4^$V$10)*O4</f>
        <v>732751342.71948361</v>
      </c>
      <c r="Q4" s="14">
        <f>LN(P4)</f>
        <v>20.412316969992332</v>
      </c>
      <c r="R4" s="38">
        <f>Q4/$Q$70</f>
        <v>2.0431982855020688E-2</v>
      </c>
      <c r="T4" s="73" t="s">
        <v>89</v>
      </c>
      <c r="U4" s="74"/>
      <c r="V4" s="75" t="s">
        <v>80</v>
      </c>
      <c r="W4" s="76"/>
      <c r="X4" s="76"/>
      <c r="Y4" s="77"/>
    </row>
    <row r="5" spans="1:25" x14ac:dyDescent="0.2">
      <c r="A5" s="11">
        <v>48</v>
      </c>
      <c r="B5" s="1" t="s">
        <v>63</v>
      </c>
      <c r="C5" s="10">
        <v>21766</v>
      </c>
      <c r="D5" s="43">
        <f>$V$11*R5</f>
        <v>20719.998312174899</v>
      </c>
      <c r="E5" s="41">
        <f>(D5-C5)/C5</f>
        <v>-4.8056679583988827E-2</v>
      </c>
      <c r="F5" s="16">
        <v>195449.44</v>
      </c>
      <c r="G5" s="2">
        <v>0.11</v>
      </c>
      <c r="H5" s="45">
        <f>D5/F5</f>
        <v>0.10601206282389398</v>
      </c>
      <c r="I5" s="41">
        <f>(H5-G5)/G5</f>
        <v>-3.6253974328236509E-2</v>
      </c>
      <c r="J5" s="17">
        <v>1252396</v>
      </c>
      <c r="K5" s="17">
        <v>1373813763</v>
      </c>
      <c r="L5" s="17">
        <v>9676304</v>
      </c>
      <c r="M5" s="17">
        <f>K5-L5</f>
        <v>1364137459</v>
      </c>
      <c r="N5" s="22">
        <f>M5/J5</f>
        <v>1089.2221461901827</v>
      </c>
      <c r="O5" s="26">
        <f>N5/$N$70</f>
        <v>1.6708812626559176E-2</v>
      </c>
      <c r="P5" s="28">
        <f>(F5^$V$10)*O5</f>
        <v>638284722.6547513</v>
      </c>
      <c r="Q5" s="14">
        <f>LN(P5)</f>
        <v>20.274295015512077</v>
      </c>
      <c r="R5" s="38">
        <f>Q5/$Q$70</f>
        <v>2.0293827925734476E-2</v>
      </c>
      <c r="T5" s="73" t="s">
        <v>79</v>
      </c>
      <c r="U5" s="74"/>
      <c r="V5" s="78" t="s">
        <v>81</v>
      </c>
      <c r="W5" s="79"/>
      <c r="X5" s="79"/>
      <c r="Y5" s="80"/>
    </row>
    <row r="6" spans="1:25" x14ac:dyDescent="0.2">
      <c r="A6" s="11">
        <v>50</v>
      </c>
      <c r="B6" s="1" t="s">
        <v>62</v>
      </c>
      <c r="C6" s="10">
        <v>21766</v>
      </c>
      <c r="D6" s="43">
        <f>$V$11*R6</f>
        <v>20527.132673207005</v>
      </c>
      <c r="E6" s="41">
        <f>(D6-C6)/C6</f>
        <v>-5.6917546944454438E-2</v>
      </c>
      <c r="F6" s="16">
        <v>186328.99</v>
      </c>
      <c r="G6" s="2">
        <v>0.12</v>
      </c>
      <c r="H6" s="45">
        <f>D6/F6</f>
        <v>0.11016607063241746</v>
      </c>
      <c r="I6" s="41">
        <f>(H6-G6)/G6</f>
        <v>-8.1949411396521163E-2</v>
      </c>
      <c r="J6" s="17">
        <v>1378417</v>
      </c>
      <c r="K6" s="17">
        <v>1377128839</v>
      </c>
      <c r="L6" s="17">
        <v>9254019</v>
      </c>
      <c r="M6" s="17">
        <f>K6-L6</f>
        <v>1367874820</v>
      </c>
      <c r="N6" s="22">
        <f>M6/J6</f>
        <v>992.35196605961767</v>
      </c>
      <c r="O6" s="26">
        <f>N6/$N$70</f>
        <v>1.5222811176291165E-2</v>
      </c>
      <c r="P6" s="28">
        <f>(F6^$V$10)*O6</f>
        <v>528513055.87249541</v>
      </c>
      <c r="Q6" s="14">
        <f>LN(P6)</f>
        <v>20.085578066607081</v>
      </c>
      <c r="R6" s="38">
        <f>Q6/$Q$70</f>
        <v>2.0104929160829583E-2</v>
      </c>
      <c r="T6" s="73" t="s">
        <v>93</v>
      </c>
      <c r="U6" s="74"/>
      <c r="V6" s="75" t="s">
        <v>94</v>
      </c>
      <c r="W6" s="76"/>
      <c r="X6" s="76"/>
      <c r="Y6" s="77"/>
    </row>
    <row r="7" spans="1:25" x14ac:dyDescent="0.2">
      <c r="A7" s="11">
        <v>16</v>
      </c>
      <c r="B7" s="1" t="s">
        <v>61</v>
      </c>
      <c r="C7" s="10">
        <v>22718</v>
      </c>
      <c r="D7" s="43">
        <f>$V$11*R7</f>
        <v>19777.580263539025</v>
      </c>
      <c r="E7" s="41">
        <f>(D7-C7)/C7</f>
        <v>-0.12943127636503984</v>
      </c>
      <c r="F7" s="16">
        <v>128892.62</v>
      </c>
      <c r="G7" s="2">
        <v>0.18</v>
      </c>
      <c r="H7" s="45">
        <f>D7/F7</f>
        <v>0.15344230153393595</v>
      </c>
      <c r="I7" s="41">
        <f>(H7-G7)/G7</f>
        <v>-0.14754276925591134</v>
      </c>
      <c r="J7" s="17">
        <v>905574</v>
      </c>
      <c r="K7" s="17">
        <v>907083684</v>
      </c>
      <c r="L7" s="17">
        <v>5158968</v>
      </c>
      <c r="M7" s="17">
        <f>K7-L7</f>
        <v>901924716</v>
      </c>
      <c r="N7" s="22">
        <f>M7/J7</f>
        <v>995.97019790762545</v>
      </c>
      <c r="O7" s="26">
        <f>N7/$N$70</f>
        <v>1.5278315334188865E-2</v>
      </c>
      <c r="P7" s="28">
        <f>(F7^$V$10)*O7</f>
        <v>253823350.58315697</v>
      </c>
      <c r="Q7" s="14">
        <f>LN(P7)</f>
        <v>19.352149112886213</v>
      </c>
      <c r="R7" s="38">
        <f>Q7/$Q$70</f>
        <v>1.9370793597981415E-2</v>
      </c>
    </row>
    <row r="8" spans="1:25" x14ac:dyDescent="0.2">
      <c r="A8" s="11">
        <v>52</v>
      </c>
      <c r="B8" s="1" t="s">
        <v>60</v>
      </c>
      <c r="C8" s="10">
        <v>21766</v>
      </c>
      <c r="D8" s="43">
        <f>$V$11*R8</f>
        <v>19021.762023029634</v>
      </c>
      <c r="E8" s="41">
        <f>(D8-C8)/C8</f>
        <v>-0.12607911315677506</v>
      </c>
      <c r="F8" s="16">
        <v>101864.67</v>
      </c>
      <c r="G8" s="2">
        <v>0.21</v>
      </c>
      <c r="H8" s="45">
        <f>D8/F8</f>
        <v>0.18673561719710705</v>
      </c>
      <c r="I8" s="41">
        <f>(H8-G8)/G8</f>
        <v>-0.11078277525187118</v>
      </c>
      <c r="J8" s="17">
        <v>944971</v>
      </c>
      <c r="K8" s="17">
        <v>724201280</v>
      </c>
      <c r="L8" s="17">
        <v>4939581</v>
      </c>
      <c r="M8" s="17">
        <f>K8-L8</f>
        <v>719261699</v>
      </c>
      <c r="N8" s="22">
        <f>M8/J8</f>
        <v>761.14684895092023</v>
      </c>
      <c r="O8" s="26">
        <f>N8/$N$70</f>
        <v>1.1676093921612455E-2</v>
      </c>
      <c r="P8" s="28">
        <f>(F8^$V$10)*O8</f>
        <v>121155949.33763519</v>
      </c>
      <c r="Q8" s="14">
        <f>LN(P8)</f>
        <v>18.612589111224022</v>
      </c>
      <c r="R8" s="38">
        <f>Q8/$Q$70</f>
        <v>1.8630521080342442E-2</v>
      </c>
    </row>
    <row r="9" spans="1:25" x14ac:dyDescent="0.2">
      <c r="A9" s="11">
        <v>53</v>
      </c>
      <c r="B9" s="1" t="s">
        <v>59</v>
      </c>
      <c r="C9" s="10">
        <v>21766</v>
      </c>
      <c r="D9" s="43">
        <f>$V$11*R9</f>
        <v>19313.949899723219</v>
      </c>
      <c r="E9" s="41">
        <f>(D9-C9)/C9</f>
        <v>-0.11265506295491967</v>
      </c>
      <c r="F9" s="16">
        <v>99150.2</v>
      </c>
      <c r="G9" s="2">
        <v>0.22</v>
      </c>
      <c r="H9" s="45">
        <f>D9/F9</f>
        <v>0.19479486576651606</v>
      </c>
      <c r="I9" s="41">
        <f>(H9-G9)/G9</f>
        <v>-0.11456879197038157</v>
      </c>
      <c r="J9" s="17">
        <v>633052</v>
      </c>
      <c r="K9" s="17">
        <v>681063798</v>
      </c>
      <c r="L9" s="17">
        <v>4149364</v>
      </c>
      <c r="M9" s="17">
        <f>K9-L9</f>
        <v>676914434</v>
      </c>
      <c r="N9" s="22">
        <f>M9/J9</f>
        <v>1069.2872528639039</v>
      </c>
      <c r="O9" s="26">
        <f>N9/$N$70</f>
        <v>1.6403008710907722E-2</v>
      </c>
      <c r="P9" s="28">
        <f>(F9^$V$10)*O9</f>
        <v>161254077.34599811</v>
      </c>
      <c r="Q9" s="14">
        <f>LN(P9)</f>
        <v>18.898491799187127</v>
      </c>
      <c r="R9" s="38">
        <f>Q9/$Q$70</f>
        <v>1.8916699216183368E-2</v>
      </c>
      <c r="T9" s="61" t="s">
        <v>84</v>
      </c>
      <c r="U9" s="62"/>
      <c r="V9" s="62"/>
      <c r="W9" s="62"/>
      <c r="X9" s="62"/>
      <c r="Y9" s="63"/>
    </row>
    <row r="10" spans="1:25" x14ac:dyDescent="0.2">
      <c r="A10" s="11">
        <v>36</v>
      </c>
      <c r="B10" s="1" t="s">
        <v>58</v>
      </c>
      <c r="C10" s="10">
        <v>21766</v>
      </c>
      <c r="D10" s="43">
        <f>$V$11*R10</f>
        <v>19026.307804423155</v>
      </c>
      <c r="E10" s="41">
        <f>(D10-C10)/C10</f>
        <v>-0.12587026534856405</v>
      </c>
      <c r="F10" s="16">
        <v>90069.39</v>
      </c>
      <c r="G10" s="2">
        <v>0.24</v>
      </c>
      <c r="H10" s="45">
        <f>D10/F10</f>
        <v>0.21124055358233418</v>
      </c>
      <c r="I10" s="41">
        <f>(H10-G10)/G10</f>
        <v>-0.11983102674027422</v>
      </c>
      <c r="J10" s="17">
        <v>665845</v>
      </c>
      <c r="K10" s="17">
        <v>654974201</v>
      </c>
      <c r="L10" s="17">
        <v>3846668</v>
      </c>
      <c r="M10" s="17">
        <f>K10-L10</f>
        <v>651127533</v>
      </c>
      <c r="N10" s="22">
        <f>M10/J10</f>
        <v>977.89655700651053</v>
      </c>
      <c r="O10" s="26">
        <f>N10/$N$70</f>
        <v>1.5001063278350003E-2</v>
      </c>
      <c r="P10" s="28">
        <f>(F10^$V$10)*O10</f>
        <v>121696051.06489544</v>
      </c>
      <c r="Q10" s="14">
        <f>LN(P10)</f>
        <v>18.617037109320339</v>
      </c>
      <c r="R10" s="38">
        <f>Q10/$Q$70</f>
        <v>1.8634973363783697E-2</v>
      </c>
      <c r="T10" s="64" t="s">
        <v>76</v>
      </c>
      <c r="U10" s="65"/>
      <c r="V10" s="66">
        <v>2</v>
      </c>
      <c r="W10" s="67"/>
      <c r="X10" s="67"/>
      <c r="Y10" s="68"/>
    </row>
    <row r="11" spans="1:25" x14ac:dyDescent="0.2">
      <c r="A11" s="11">
        <v>5</v>
      </c>
      <c r="B11" s="1" t="s">
        <v>57</v>
      </c>
      <c r="C11" s="10">
        <v>21766</v>
      </c>
      <c r="D11" s="43">
        <f>$V$11*R11</f>
        <v>18483.326020107026</v>
      </c>
      <c r="E11" s="41">
        <f>(D11-C11)/C11</f>
        <v>-0.15081659376518303</v>
      </c>
      <c r="F11" s="16">
        <v>71673.919999999998</v>
      </c>
      <c r="G11" s="2">
        <v>0.3</v>
      </c>
      <c r="H11" s="45">
        <f>D11/F11</f>
        <v>0.25788077476587057</v>
      </c>
      <c r="I11" s="41">
        <f>(H11-G11)/G11</f>
        <v>-0.14039741744709808</v>
      </c>
      <c r="J11" s="17">
        <v>561714</v>
      </c>
      <c r="K11" s="17">
        <v>514016009</v>
      </c>
      <c r="L11" s="17">
        <v>4099770</v>
      </c>
      <c r="M11" s="17">
        <f>K11-L11</f>
        <v>509916239</v>
      </c>
      <c r="N11" s="22">
        <f>M11/J11</f>
        <v>907.78623819238976</v>
      </c>
      <c r="O11" s="26">
        <f>N11/$N$70</f>
        <v>1.3925561660658024E-2</v>
      </c>
      <c r="P11" s="28">
        <f>(F11^$V$10)*O11</f>
        <v>71537710.339220405</v>
      </c>
      <c r="Q11" s="14">
        <f>LN(P11)</f>
        <v>18.085735285960354</v>
      </c>
      <c r="R11" s="38">
        <f>Q11/$Q$70</f>
        <v>1.8103159667097968E-2</v>
      </c>
      <c r="T11" s="64" t="s">
        <v>105</v>
      </c>
      <c r="U11" s="69"/>
      <c r="V11" s="70">
        <v>1021000</v>
      </c>
      <c r="W11" s="71"/>
      <c r="X11" s="71"/>
      <c r="Y11" s="72"/>
    </row>
    <row r="12" spans="1:25" x14ac:dyDescent="0.2">
      <c r="A12" s="11">
        <v>51</v>
      </c>
      <c r="B12" s="1" t="s">
        <v>56</v>
      </c>
      <c r="C12" s="10">
        <v>21766</v>
      </c>
      <c r="D12" s="43">
        <f>$V$11*R12</f>
        <v>18535.97956923096</v>
      </c>
      <c r="E12" s="41">
        <f>(D12-C12)/C12</f>
        <v>-0.14839752048006249</v>
      </c>
      <c r="F12" s="16">
        <v>69813.37</v>
      </c>
      <c r="G12" s="2">
        <v>0.31</v>
      </c>
      <c r="H12" s="45">
        <f>D12/F12</f>
        <v>0.26550758929458584</v>
      </c>
      <c r="I12" s="41">
        <f>(H12-G12)/G12</f>
        <v>-0.14352390550133598</v>
      </c>
      <c r="J12" s="17">
        <v>487588</v>
      </c>
      <c r="K12" s="17">
        <v>495052149</v>
      </c>
      <c r="L12" s="17">
        <v>3853720</v>
      </c>
      <c r="M12" s="17">
        <f>K12-L12</f>
        <v>491198429</v>
      </c>
      <c r="N12" s="22">
        <f>M12/J12</f>
        <v>1007.4046715669787</v>
      </c>
      <c r="O12" s="26">
        <f>N12/$N$70</f>
        <v>1.545372168130155E-2</v>
      </c>
      <c r="P12" s="28">
        <f>(F12^$V$10)*O12</f>
        <v>75319996.572367281</v>
      </c>
      <c r="Q12" s="14">
        <f>LN(P12)</f>
        <v>18.137256216245621</v>
      </c>
      <c r="R12" s="38">
        <f>Q12/$Q$70</f>
        <v>1.815473023431044E-2</v>
      </c>
      <c r="T12" s="58" t="s">
        <v>77</v>
      </c>
      <c r="U12" s="59"/>
      <c r="V12" s="59"/>
      <c r="W12" s="59"/>
      <c r="X12" s="59"/>
      <c r="Y12" s="60"/>
    </row>
    <row r="13" spans="1:25" x14ac:dyDescent="0.2">
      <c r="A13" s="11">
        <v>59</v>
      </c>
      <c r="B13" s="1" t="s">
        <v>55</v>
      </c>
      <c r="C13" s="10">
        <v>21766</v>
      </c>
      <c r="D13" s="43">
        <f>$V$11*R13</f>
        <v>18441.136222380919</v>
      </c>
      <c r="E13" s="41">
        <f>(D13-C13)/C13</f>
        <v>-0.15275492867863094</v>
      </c>
      <c r="F13" s="16">
        <v>66306.77</v>
      </c>
      <c r="G13" s="2">
        <v>0.33</v>
      </c>
      <c r="H13" s="45">
        <f>D13/F13</f>
        <v>0.27811845189233192</v>
      </c>
      <c r="I13" s="41">
        <f>(H13-G13)/G13</f>
        <v>-0.15721681244747907</v>
      </c>
      <c r="J13" s="17">
        <v>442903</v>
      </c>
      <c r="K13" s="17">
        <v>455505110</v>
      </c>
      <c r="L13" s="17">
        <v>4719413</v>
      </c>
      <c r="M13" s="17">
        <f>K13-L13</f>
        <v>450785697</v>
      </c>
      <c r="N13" s="22">
        <f>M13/J13</f>
        <v>1017.7977954540836</v>
      </c>
      <c r="O13" s="26">
        <f>N13/$N$70</f>
        <v>1.5613153584372617E-2</v>
      </c>
      <c r="P13" s="28">
        <f>(F13^$V$10)*O13</f>
        <v>68644599.754085988</v>
      </c>
      <c r="Q13" s="14">
        <f>LN(P13)</f>
        <v>18.044453023633082</v>
      </c>
      <c r="R13" s="38">
        <f>Q13/$Q$70</f>
        <v>1.806183763210668E-2</v>
      </c>
      <c r="T13" s="58" t="s">
        <v>78</v>
      </c>
      <c r="U13" s="59"/>
      <c r="V13" s="59"/>
      <c r="W13" s="59"/>
      <c r="X13" s="59"/>
      <c r="Y13" s="60"/>
    </row>
    <row r="14" spans="1:25" x14ac:dyDescent="0.2">
      <c r="A14" s="11">
        <v>64</v>
      </c>
      <c r="B14" s="1" t="s">
        <v>54</v>
      </c>
      <c r="C14" s="10">
        <v>21766</v>
      </c>
      <c r="D14" s="43">
        <f>$V$11*R14</f>
        <v>18117.394865721784</v>
      </c>
      <c r="E14" s="41">
        <f>(D14-C14)/C14</f>
        <v>-0.16762864716889717</v>
      </c>
      <c r="F14" s="16">
        <v>62362.66</v>
      </c>
      <c r="G14" s="2">
        <v>0.35</v>
      </c>
      <c r="H14" s="45">
        <f>D14/F14</f>
        <v>0.29051671089273268</v>
      </c>
      <c r="I14" s="41">
        <f>(H14-G14)/G14</f>
        <v>-0.16995225459219229</v>
      </c>
      <c r="J14" s="17">
        <v>510494</v>
      </c>
      <c r="K14" s="17">
        <v>432072196</v>
      </c>
      <c r="L14" s="17">
        <v>4170565</v>
      </c>
      <c r="M14" s="17">
        <f>K14-L14</f>
        <v>427901631</v>
      </c>
      <c r="N14" s="22">
        <f>M14/J14</f>
        <v>838.21089180284196</v>
      </c>
      <c r="O14" s="26">
        <f>N14/$N$70</f>
        <v>1.2858266591128724E-2</v>
      </c>
      <c r="P14" s="28">
        <f>(F14^$V$10)*O14</f>
        <v>50007102.116061561</v>
      </c>
      <c r="Q14" s="14">
        <f>LN(P14)</f>
        <v>17.727675595626597</v>
      </c>
      <c r="R14" s="38">
        <f>Q14/$Q$70</f>
        <v>1.7744755010501257E-2</v>
      </c>
    </row>
    <row r="15" spans="1:25" x14ac:dyDescent="0.2">
      <c r="A15" s="11">
        <v>49</v>
      </c>
      <c r="B15" s="1" t="s">
        <v>53</v>
      </c>
      <c r="C15" s="10">
        <v>14822</v>
      </c>
      <c r="D15" s="43">
        <f>$V$11*R15</f>
        <v>18561.705356616621</v>
      </c>
      <c r="E15" s="41">
        <f>(D15-C15)/C15</f>
        <v>0.25230774231659842</v>
      </c>
      <c r="F15" s="16">
        <v>61231.27</v>
      </c>
      <c r="G15" s="2">
        <v>0.24</v>
      </c>
      <c r="H15" s="45">
        <f>D15/F15</f>
        <v>0.30314094998546692</v>
      </c>
      <c r="I15" s="41">
        <f>(H15-G15)/G15</f>
        <v>0.26308729160611222</v>
      </c>
      <c r="J15" s="17">
        <v>308327</v>
      </c>
      <c r="K15" s="17">
        <v>415958062</v>
      </c>
      <c r="L15" s="17">
        <v>1883620</v>
      </c>
      <c r="M15" s="17">
        <f>K15-L15</f>
        <v>414074442</v>
      </c>
      <c r="N15" s="22">
        <f>M15/J15</f>
        <v>1342.9717215813082</v>
      </c>
      <c r="O15" s="26">
        <f>N15/$N$70</f>
        <v>2.0601364870478544E-2</v>
      </c>
      <c r="P15" s="28">
        <f>(F15^$V$10)*O15</f>
        <v>77240046.83753626</v>
      </c>
      <c r="Q15" s="14">
        <f>LN(P15)</f>
        <v>18.162428621914049</v>
      </c>
      <c r="R15" s="38">
        <f>Q15/$Q$70</f>
        <v>1.8179926891886994E-2</v>
      </c>
    </row>
    <row r="16" spans="1:25" x14ac:dyDescent="0.2">
      <c r="A16" s="11">
        <v>41</v>
      </c>
      <c r="B16" s="1" t="s">
        <v>52</v>
      </c>
      <c r="C16" s="10">
        <v>21766</v>
      </c>
      <c r="D16" s="43">
        <f>$V$11*R16</f>
        <v>17696.705401987892</v>
      </c>
      <c r="E16" s="41">
        <f>(D16-C16)/C16</f>
        <v>-0.18695647330754883</v>
      </c>
      <c r="F16" s="16">
        <v>47663.360000000001</v>
      </c>
      <c r="G16" s="2">
        <v>0.46</v>
      </c>
      <c r="H16" s="45">
        <f>D16/F16</f>
        <v>0.37128531018350136</v>
      </c>
      <c r="I16" s="41">
        <f>(H16-G16)/G16</f>
        <v>-0.19285802134021446</v>
      </c>
      <c r="J16" s="17">
        <v>349334</v>
      </c>
      <c r="K16" s="17">
        <v>334033095</v>
      </c>
      <c r="L16" s="17">
        <v>1908465</v>
      </c>
      <c r="M16" s="17">
        <f>K16-L16</f>
        <v>332124630</v>
      </c>
      <c r="N16" s="22">
        <f>M16/J16</f>
        <v>950.73663027360635</v>
      </c>
      <c r="O16" s="26">
        <f>N16/$N$70</f>
        <v>1.4584426389063017E-2</v>
      </c>
      <c r="P16" s="28">
        <f>(F16^$V$10)*O16</f>
        <v>33132839.877483737</v>
      </c>
      <c r="Q16" s="14">
        <f>LN(P16)</f>
        <v>17.316035489814102</v>
      </c>
      <c r="R16" s="38">
        <f>Q16/$Q$70</f>
        <v>1.7332718317324088E-2</v>
      </c>
    </row>
    <row r="17" spans="1:18" x14ac:dyDescent="0.2">
      <c r="A17" s="11">
        <v>11</v>
      </c>
      <c r="B17" s="1" t="s">
        <v>51</v>
      </c>
      <c r="C17" s="10">
        <v>20869</v>
      </c>
      <c r="D17" s="43">
        <f>$V$11*R17</f>
        <v>17696.643433818459</v>
      </c>
      <c r="E17" s="41">
        <f>(D17-C17)/C17</f>
        <v>-0.15201286914473819</v>
      </c>
      <c r="F17" s="16">
        <v>45341.599999999999</v>
      </c>
      <c r="G17" s="2">
        <v>0.46</v>
      </c>
      <c r="H17" s="45">
        <f>D17/F17</f>
        <v>0.3902959629527511</v>
      </c>
      <c r="I17" s="41">
        <f>(H17-G17)/G17</f>
        <v>-0.15153051532010636</v>
      </c>
      <c r="J17" s="17">
        <v>343802</v>
      </c>
      <c r="K17" s="17">
        <v>363526247</v>
      </c>
      <c r="L17" s="17">
        <v>2351050</v>
      </c>
      <c r="M17" s="17">
        <f>K17-L17</f>
        <v>361175197</v>
      </c>
      <c r="N17" s="22">
        <f>M17/J17</f>
        <v>1050.5325652555832</v>
      </c>
      <c r="O17" s="26">
        <f>N17/$N$70</f>
        <v>1.6115309307977693E-2</v>
      </c>
      <c r="P17" s="28">
        <f>(F17^$V$10)*O17</f>
        <v>33130830.922487017</v>
      </c>
      <c r="Q17" s="14">
        <f>LN(P17)</f>
        <v>17.315974854628241</v>
      </c>
      <c r="R17" s="38">
        <f>Q17/$Q$70</f>
        <v>1.7332657623720334E-2</v>
      </c>
    </row>
    <row r="18" spans="1:18" x14ac:dyDescent="0.2">
      <c r="A18" s="11">
        <v>42</v>
      </c>
      <c r="B18" s="1" t="s">
        <v>50</v>
      </c>
      <c r="C18" s="10">
        <v>21766</v>
      </c>
      <c r="D18" s="43">
        <f>$V$11*R18</f>
        <v>17318.768053489428</v>
      </c>
      <c r="E18" s="41">
        <f>(D18-C18)/C18</f>
        <v>-0.20432012985898063</v>
      </c>
      <c r="F18" s="16">
        <v>42191.86</v>
      </c>
      <c r="G18" s="2">
        <v>0.52</v>
      </c>
      <c r="H18" s="45">
        <f>D18/F18</f>
        <v>0.41047652446442107</v>
      </c>
      <c r="I18" s="41">
        <f>(H18-G18)/G18</f>
        <v>-0.21062206833765182</v>
      </c>
      <c r="J18" s="17">
        <v>341205</v>
      </c>
      <c r="K18" s="17">
        <v>287863310</v>
      </c>
      <c r="L18" s="17">
        <v>1852683</v>
      </c>
      <c r="M18" s="17">
        <f>K18-L18</f>
        <v>286010627</v>
      </c>
      <c r="N18" s="22">
        <f>M18/J18</f>
        <v>838.23691622338481</v>
      </c>
      <c r="O18" s="26">
        <f>N18/$N$70</f>
        <v>1.2858665809201994E-2</v>
      </c>
      <c r="P18" s="28">
        <f>(F18^$V$10)*O18</f>
        <v>22890393.16251976</v>
      </c>
      <c r="Q18" s="14">
        <f>LN(P18)</f>
        <v>16.946227867950736</v>
      </c>
      <c r="R18" s="38">
        <f>Q18/$Q$70</f>
        <v>1.6962554410861339E-2</v>
      </c>
    </row>
    <row r="19" spans="1:18" x14ac:dyDescent="0.2">
      <c r="A19" s="11">
        <v>58</v>
      </c>
      <c r="B19" s="1" t="s">
        <v>49</v>
      </c>
      <c r="C19" s="10">
        <v>21766</v>
      </c>
      <c r="D19" s="43">
        <f>$V$11*R19</f>
        <v>17298.021188025599</v>
      </c>
      <c r="E19" s="41">
        <f>(D19-C19)/C19</f>
        <v>-0.20527330754269965</v>
      </c>
      <c r="F19" s="16">
        <v>42147.83</v>
      </c>
      <c r="G19" s="2">
        <v>0.52</v>
      </c>
      <c r="H19" s="45">
        <f>D19/F19</f>
        <v>0.41041309097112705</v>
      </c>
      <c r="I19" s="41">
        <f>(H19-G19)/G19</f>
        <v>-0.21074405582475569</v>
      </c>
      <c r="J19" s="17">
        <v>392090</v>
      </c>
      <c r="K19" s="17">
        <v>325467397</v>
      </c>
      <c r="L19" s="17">
        <v>2734660</v>
      </c>
      <c r="M19" s="17">
        <f>K19-L19</f>
        <v>322732737</v>
      </c>
      <c r="N19" s="22">
        <f>M19/J19</f>
        <v>823.10881940370837</v>
      </c>
      <c r="O19" s="26">
        <f>N19/$N$70</f>
        <v>1.2626598791431054E-2</v>
      </c>
      <c r="P19" s="28">
        <f>(F19^$V$10)*O19</f>
        <v>22430389.774443097</v>
      </c>
      <c r="Q19" s="14">
        <f>LN(P19)</f>
        <v>16.925927283716923</v>
      </c>
      <c r="R19" s="38">
        <f>Q19/$Q$70</f>
        <v>1.6942234268389422E-2</v>
      </c>
    </row>
    <row r="20" spans="1:18" x14ac:dyDescent="0.2">
      <c r="A20" s="11">
        <v>35</v>
      </c>
      <c r="B20" s="1" t="s">
        <v>48</v>
      </c>
      <c r="C20" s="10">
        <v>21596</v>
      </c>
      <c r="D20" s="43">
        <f>$V$11*R20</f>
        <v>17375.023619747284</v>
      </c>
      <c r="E20" s="41">
        <f>(D20-C20)/C20</f>
        <v>-0.19545176793168717</v>
      </c>
      <c r="F20" s="16">
        <v>41879.699999999997</v>
      </c>
      <c r="G20" s="2">
        <v>0.52</v>
      </c>
      <c r="H20" s="45">
        <f>D20/F20</f>
        <v>0.41487937162270228</v>
      </c>
      <c r="I20" s="41">
        <f>(H20-G20)/G20</f>
        <v>-0.20215505457172642</v>
      </c>
      <c r="J20" s="17">
        <v>316569</v>
      </c>
      <c r="K20" s="17">
        <v>286685087</v>
      </c>
      <c r="L20" s="17">
        <v>2113636</v>
      </c>
      <c r="M20" s="17">
        <f>K20-L20</f>
        <v>284571451</v>
      </c>
      <c r="N20" s="22">
        <f>M20/J20</f>
        <v>898.9239344345151</v>
      </c>
      <c r="O20" s="26">
        <f>N20/$N$70</f>
        <v>1.3789612742021069E-2</v>
      </c>
      <c r="P20" s="28">
        <f>(F20^$V$10)*O20</f>
        <v>24185729.646761157</v>
      </c>
      <c r="Q20" s="14">
        <f>LN(P20)</f>
        <v>17.00127333317678</v>
      </c>
      <c r="R20" s="38">
        <f>Q20/$Q$70</f>
        <v>1.7017652908665314E-2</v>
      </c>
    </row>
    <row r="21" spans="1:18" x14ac:dyDescent="0.2">
      <c r="A21" s="11">
        <v>17</v>
      </c>
      <c r="B21" s="1" t="s">
        <v>47</v>
      </c>
      <c r="C21" s="10">
        <v>21766</v>
      </c>
      <c r="D21" s="43">
        <f>$V$11*R21</f>
        <v>17296.3849604346</v>
      </c>
      <c r="E21" s="41">
        <f>(D21-C21)/C21</f>
        <v>-0.20534848109737205</v>
      </c>
      <c r="F21" s="16">
        <v>40125.269999999997</v>
      </c>
      <c r="G21" s="2">
        <v>0.54</v>
      </c>
      <c r="H21" s="45">
        <f>D21/F21</f>
        <v>0.43105965294276155</v>
      </c>
      <c r="I21" s="41">
        <f>(H21-G21)/G21</f>
        <v>-0.20174138343933051</v>
      </c>
      <c r="J21" s="17">
        <v>306944</v>
      </c>
      <c r="K21" s="17">
        <v>279868329</v>
      </c>
      <c r="L21" s="17">
        <v>1553986</v>
      </c>
      <c r="M21" s="17">
        <f>K21-L21</f>
        <v>278314343</v>
      </c>
      <c r="N21" s="22">
        <f>M21/J21</f>
        <v>906.72677426501252</v>
      </c>
      <c r="O21" s="26">
        <f>N21/$N$70</f>
        <v>1.3909309343066922E-2</v>
      </c>
      <c r="P21" s="28">
        <f>(F21^$V$10)*O21</f>
        <v>22394506.756270409</v>
      </c>
      <c r="Q21" s="14">
        <f>LN(P21)</f>
        <v>16.924326252655401</v>
      </c>
      <c r="R21" s="38">
        <f>Q21/$Q$70</f>
        <v>1.69406316948429E-2</v>
      </c>
    </row>
    <row r="22" spans="1:18" x14ac:dyDescent="0.2">
      <c r="A22" s="11">
        <v>56</v>
      </c>
      <c r="B22" s="1" t="s">
        <v>46</v>
      </c>
      <c r="C22" s="10">
        <v>20154</v>
      </c>
      <c r="D22" s="43">
        <f>$V$11*R22</f>
        <v>17285.530053965296</v>
      </c>
      <c r="E22" s="41">
        <f>(D22-C22)/C22</f>
        <v>-0.14232757497443205</v>
      </c>
      <c r="F22" s="16">
        <v>39152.26</v>
      </c>
      <c r="G22" s="2">
        <v>0.51</v>
      </c>
      <c r="H22" s="45">
        <f>D22/F22</f>
        <v>0.44149507726923798</v>
      </c>
      <c r="I22" s="41">
        <f>(H22-G22)/G22</f>
        <v>-0.13432337790345497</v>
      </c>
      <c r="J22" s="17">
        <v>287749</v>
      </c>
      <c r="K22" s="17">
        <v>272365805</v>
      </c>
      <c r="L22" s="17">
        <v>1221987</v>
      </c>
      <c r="M22" s="17">
        <f>K22-L22</f>
        <v>271143818</v>
      </c>
      <c r="N22" s="22">
        <f>M22/J22</f>
        <v>942.2928246492603</v>
      </c>
      <c r="O22" s="26">
        <f>N22/$N$70</f>
        <v>1.4454897287469034E-2</v>
      </c>
      <c r="P22" s="28">
        <f>(F22^$V$10)*O22</f>
        <v>22157904.291236788</v>
      </c>
      <c r="Q22" s="14">
        <f>LN(P22)</f>
        <v>16.913704843676083</v>
      </c>
      <c r="R22" s="38">
        <f>Q22/$Q$70</f>
        <v>1.6930000052855335E-2</v>
      </c>
    </row>
    <row r="23" spans="1:18" x14ac:dyDescent="0.2">
      <c r="A23" s="11">
        <v>10</v>
      </c>
      <c r="B23" s="1" t="s">
        <v>45</v>
      </c>
      <c r="C23" s="10">
        <v>20096</v>
      </c>
      <c r="D23" s="43">
        <f>$V$11*R23</f>
        <v>17443.062441707993</v>
      </c>
      <c r="E23" s="41">
        <f>(D23-C23)/C23</f>
        <v>-0.13201321448507203</v>
      </c>
      <c r="F23" s="16">
        <v>36628.21</v>
      </c>
      <c r="G23" s="2">
        <v>0.55000000000000004</v>
      </c>
      <c r="H23" s="45">
        <f>D23/F23</f>
        <v>0.47621935228906881</v>
      </c>
      <c r="I23" s="41">
        <f>(H23-G23)/G23</f>
        <v>-0.13414663220169315</v>
      </c>
      <c r="J23" s="17">
        <v>201277</v>
      </c>
      <c r="K23" s="17">
        <v>254936376</v>
      </c>
      <c r="L23" s="17">
        <v>2119481</v>
      </c>
      <c r="M23" s="17">
        <f>K23-L23</f>
        <v>252816895</v>
      </c>
      <c r="N23" s="22">
        <f>M23/J23</f>
        <v>1256.0645031474039</v>
      </c>
      <c r="O23" s="26">
        <f>N23/$N$70</f>
        <v>1.9268196578053825E-2</v>
      </c>
      <c r="P23" s="28">
        <f>(F23^$V$10)*O23</f>
        <v>25850709.028231796</v>
      </c>
      <c r="Q23" s="14">
        <f>LN(P23)</f>
        <v>17.067848587100848</v>
      </c>
      <c r="R23" s="38">
        <f>Q23/$Q$70</f>
        <v>1.7084292303337897E-2</v>
      </c>
    </row>
    <row r="24" spans="1:18" x14ac:dyDescent="0.2">
      <c r="A24" s="11">
        <v>55</v>
      </c>
      <c r="B24" s="1" t="s">
        <v>44</v>
      </c>
      <c r="C24" s="10">
        <v>16182</v>
      </c>
      <c r="D24" s="43">
        <f>$V$11*R24</f>
        <v>17346.474396342437</v>
      </c>
      <c r="E24" s="41">
        <f>(D24-C24)/C24</f>
        <v>7.196109234596694E-2</v>
      </c>
      <c r="F24" s="16">
        <v>36276.620000000003</v>
      </c>
      <c r="G24" s="2">
        <v>0.45</v>
      </c>
      <c r="H24" s="45">
        <f>D24/F24</f>
        <v>0.47817228827664859</v>
      </c>
      <c r="I24" s="41">
        <f>(H24-G24)/G24</f>
        <v>6.2605085059219065E-2</v>
      </c>
      <c r="J24" s="17">
        <v>213566</v>
      </c>
      <c r="K24" s="17">
        <v>251899238</v>
      </c>
      <c r="L24" s="17">
        <v>3084279</v>
      </c>
      <c r="M24" s="17">
        <f>K24-L24</f>
        <v>248814959</v>
      </c>
      <c r="N24" s="22">
        <f>M24/J24</f>
        <v>1165.0494882144162</v>
      </c>
      <c r="O24" s="26">
        <f>N24/$N$70</f>
        <v>1.7872014140854969E-2</v>
      </c>
      <c r="P24" s="28">
        <f>(F24^$V$10)*O24</f>
        <v>23519448.340203676</v>
      </c>
      <c r="Q24" s="14">
        <f>LN(P24)</f>
        <v>16.973338225796315</v>
      </c>
      <c r="R24" s="38">
        <f>Q24/$Q$70</f>
        <v>1.698969088770072E-2</v>
      </c>
    </row>
    <row r="25" spans="1:18" x14ac:dyDescent="0.2">
      <c r="A25" s="11">
        <v>37</v>
      </c>
      <c r="B25" s="1" t="s">
        <v>43</v>
      </c>
      <c r="C25" s="10">
        <v>21766</v>
      </c>
      <c r="D25" s="43">
        <f>$V$11*R25</f>
        <v>16833.647419746394</v>
      </c>
      <c r="E25" s="41">
        <f>(D25-C25)/C25</f>
        <v>-0.22660813104169833</v>
      </c>
      <c r="F25" s="16">
        <v>33585.339999999997</v>
      </c>
      <c r="G25" s="2">
        <v>0.65</v>
      </c>
      <c r="H25" s="45">
        <f>D25/F25</f>
        <v>0.50122009840443471</v>
      </c>
      <c r="I25" s="41">
        <f>(H25-G25)/G25</f>
        <v>-0.2288921563008697</v>
      </c>
      <c r="J25" s="17">
        <v>284443</v>
      </c>
      <c r="K25" s="17">
        <v>235905283</v>
      </c>
      <c r="L25" s="17">
        <v>1824012</v>
      </c>
      <c r="M25" s="17">
        <f>K25-L25</f>
        <v>234081271</v>
      </c>
      <c r="N25" s="22">
        <f>M25/J25</f>
        <v>822.94614738277971</v>
      </c>
      <c r="O25" s="26">
        <f>N25/$N$70</f>
        <v>1.2624103380989035E-2</v>
      </c>
      <c r="P25" s="28">
        <f>(F25^$V$10)*O25</f>
        <v>14239673.805424143</v>
      </c>
      <c r="Q25" s="14">
        <f>LN(P25)</f>
        <v>16.471542556763275</v>
      </c>
      <c r="R25" s="38">
        <f>Q25/$Q$70</f>
        <v>1.6487411772523403E-2</v>
      </c>
    </row>
    <row r="26" spans="1:18" x14ac:dyDescent="0.2">
      <c r="A26" s="11">
        <v>46</v>
      </c>
      <c r="B26" s="1" t="s">
        <v>42</v>
      </c>
      <c r="C26" s="10">
        <v>21766</v>
      </c>
      <c r="D26" s="43">
        <f>$V$11*R26</f>
        <v>16934.772197350674</v>
      </c>
      <c r="E26" s="41">
        <f>(D26-C26)/C26</f>
        <v>-0.2219621337245854</v>
      </c>
      <c r="F26" s="16">
        <v>30253.759999999998</v>
      </c>
      <c r="G26" s="2">
        <v>0.72</v>
      </c>
      <c r="H26" s="45">
        <f>D26/F26</f>
        <v>0.55975760359541016</v>
      </c>
      <c r="I26" s="41">
        <f>(H26-G26)/G26</f>
        <v>-0.22255888389526365</v>
      </c>
      <c r="J26" s="17">
        <v>191898</v>
      </c>
      <c r="K26" s="17">
        <v>217311716</v>
      </c>
      <c r="L26" s="17">
        <v>2451567</v>
      </c>
      <c r="M26" s="17">
        <f>K26-L26</f>
        <v>214860149</v>
      </c>
      <c r="N26" s="22">
        <f>M26/J26</f>
        <v>1119.6580944043189</v>
      </c>
      <c r="O26" s="26">
        <f>N26/$N$70</f>
        <v>1.7175704121191775E-2</v>
      </c>
      <c r="P26" s="28">
        <f>(F26^$V$10)*O26</f>
        <v>15720750.124394771</v>
      </c>
      <c r="Q26" s="14">
        <f>LN(P26)</f>
        <v>16.570492061663693</v>
      </c>
      <c r="R26" s="38">
        <f>Q26/$Q$70</f>
        <v>1.658645660857069E-2</v>
      </c>
    </row>
    <row r="27" spans="1:18" x14ac:dyDescent="0.2">
      <c r="A27" s="11">
        <v>1</v>
      </c>
      <c r="B27" s="1" t="s">
        <v>41</v>
      </c>
      <c r="C27" s="10">
        <v>21766</v>
      </c>
      <c r="D27" s="43">
        <f>$V$11*R27</f>
        <v>16414.694705919959</v>
      </c>
      <c r="E27" s="41">
        <f>(D27-C27)/C27</f>
        <v>-0.24585616530736198</v>
      </c>
      <c r="F27" s="16">
        <v>28337.33</v>
      </c>
      <c r="G27" s="2">
        <v>0.77</v>
      </c>
      <c r="H27" s="45">
        <f>D27/F27</f>
        <v>0.57926045629281087</v>
      </c>
      <c r="I27" s="41">
        <f>(H27-G27)/G27</f>
        <v>-0.24771369312621966</v>
      </c>
      <c r="J27" s="17">
        <v>254893</v>
      </c>
      <c r="K27" s="17">
        <v>197543472</v>
      </c>
      <c r="L27" s="17">
        <v>1985296</v>
      </c>
      <c r="M27" s="17">
        <f>K27-L27</f>
        <v>195558176</v>
      </c>
      <c r="N27" s="22">
        <f>M27/J27</f>
        <v>767.21673800378983</v>
      </c>
      <c r="O27" s="26">
        <f>N27/$N$70</f>
        <v>1.1769206827187451E-2</v>
      </c>
      <c r="P27" s="28">
        <f>(F27^$V$10)*O27</f>
        <v>9450723.3547386173</v>
      </c>
      <c r="Q27" s="14">
        <f>LN(P27)</f>
        <v>16.061601842015456</v>
      </c>
      <c r="R27" s="38">
        <f>Q27/$Q$70</f>
        <v>1.6077076107659117E-2</v>
      </c>
    </row>
    <row r="28" spans="1:18" x14ac:dyDescent="0.2">
      <c r="A28" s="11">
        <v>3</v>
      </c>
      <c r="B28" s="1" t="s">
        <v>40</v>
      </c>
      <c r="C28" s="10">
        <v>21766</v>
      </c>
      <c r="D28" s="43">
        <f>$V$11*R28</f>
        <v>16693.381965631026</v>
      </c>
      <c r="E28" s="41">
        <f>(D28-C28)/C28</f>
        <v>-0.2330523768431946</v>
      </c>
      <c r="F28" s="16">
        <v>27117.61</v>
      </c>
      <c r="G28" s="2">
        <v>0.8</v>
      </c>
      <c r="H28" s="45">
        <f>D28/F28</f>
        <v>0.61559193327254969</v>
      </c>
      <c r="I28" s="41">
        <f>(H28-G28)/G28</f>
        <v>-0.23051008340931295</v>
      </c>
      <c r="J28" s="17">
        <v>173310</v>
      </c>
      <c r="K28" s="17">
        <v>192580686</v>
      </c>
      <c r="L28" s="17">
        <v>1865373</v>
      </c>
      <c r="M28" s="17">
        <f>K28-L28</f>
        <v>190715313</v>
      </c>
      <c r="N28" s="22">
        <f>M28/J28</f>
        <v>1100.4287865674225</v>
      </c>
      <c r="O28" s="26">
        <f>N28/$N$70</f>
        <v>1.6880723980814583E-2</v>
      </c>
      <c r="P28" s="28">
        <f>(F28^$V$10)*O28</f>
        <v>12413489.743238976</v>
      </c>
      <c r="Q28" s="14">
        <f>LN(P28)</f>
        <v>16.334294321779165</v>
      </c>
      <c r="R28" s="38">
        <f>Q28/$Q$70</f>
        <v>1.6350031308159672E-2</v>
      </c>
    </row>
    <row r="29" spans="1:18" x14ac:dyDescent="0.2">
      <c r="A29" s="11">
        <v>57</v>
      </c>
      <c r="B29" s="1" t="s">
        <v>39</v>
      </c>
      <c r="C29" s="10">
        <v>18042</v>
      </c>
      <c r="D29" s="43">
        <f>$V$11*R29</f>
        <v>16629.739270064671</v>
      </c>
      <c r="E29" s="41">
        <f>(D29-C29)/C29</f>
        <v>-7.8276284776373425E-2</v>
      </c>
      <c r="F29" s="16">
        <v>26232</v>
      </c>
      <c r="G29" s="2">
        <v>0.69</v>
      </c>
      <c r="H29" s="45">
        <f>D29/F29</f>
        <v>0.63394858455568281</v>
      </c>
      <c r="I29" s="41">
        <f>(H29-G29)/G29</f>
        <v>-8.1233935426546569E-2</v>
      </c>
      <c r="J29" s="17">
        <v>162925</v>
      </c>
      <c r="K29" s="17">
        <v>182222644</v>
      </c>
      <c r="L29" s="17">
        <v>2192775</v>
      </c>
      <c r="M29" s="17">
        <f>K29-L29</f>
        <v>180029869</v>
      </c>
      <c r="N29" s="22">
        <f>M29/J29</f>
        <v>1104.986153137947</v>
      </c>
      <c r="O29" s="26">
        <f>N29/$N$70</f>
        <v>1.6950634590292901E-2</v>
      </c>
      <c r="P29" s="28">
        <f>(F29^$V$10)*O29</f>
        <v>11664033.789691482</v>
      </c>
      <c r="Q29" s="14">
        <f>LN(P29)</f>
        <v>16.272020630147804</v>
      </c>
      <c r="R29" s="38">
        <f>Q29/$Q$70</f>
        <v>1.6287697620043753E-2</v>
      </c>
    </row>
    <row r="30" spans="1:18" x14ac:dyDescent="0.2">
      <c r="A30" s="11">
        <v>27</v>
      </c>
      <c r="B30" s="1" t="s">
        <v>38</v>
      </c>
      <c r="C30" s="10">
        <v>13411</v>
      </c>
      <c r="D30" s="43">
        <f>$V$11*R30</f>
        <v>16031.894057270409</v>
      </c>
      <c r="E30" s="41">
        <f>(D30-C30)/C30</f>
        <v>0.19542868222134133</v>
      </c>
      <c r="F30" s="16">
        <v>22092.799999999999</v>
      </c>
      <c r="G30" s="2">
        <v>0.61</v>
      </c>
      <c r="H30" s="45">
        <f>D30/F30</f>
        <v>0.72566148506619388</v>
      </c>
      <c r="I30" s="41">
        <f>(H30-G30)/G30</f>
        <v>0.18960899191179326</v>
      </c>
      <c r="J30" s="17">
        <v>176819</v>
      </c>
      <c r="K30" s="17">
        <v>154709877</v>
      </c>
      <c r="L30" s="17">
        <v>1251270</v>
      </c>
      <c r="M30" s="17">
        <f>K30-L30</f>
        <v>153458607</v>
      </c>
      <c r="N30" s="22">
        <f>M30/J30</f>
        <v>867.88527816580802</v>
      </c>
      <c r="O30" s="26">
        <f>N30/$N$70</f>
        <v>1.3313475625650457E-2</v>
      </c>
      <c r="P30" s="28">
        <f>(F30^$V$10)*O30</f>
        <v>6498198.4400114091</v>
      </c>
      <c r="Q30" s="14">
        <f>LN(P30)</f>
        <v>15.687035533373914</v>
      </c>
      <c r="R30" s="38">
        <f>Q30/$Q$70</f>
        <v>1.5702148929745748E-2</v>
      </c>
    </row>
    <row r="31" spans="1:18" x14ac:dyDescent="0.2">
      <c r="A31" s="11">
        <v>43</v>
      </c>
      <c r="B31" s="1" t="s">
        <v>37</v>
      </c>
      <c r="C31" s="10">
        <v>15907</v>
      </c>
      <c r="D31" s="43">
        <f>$V$11*R31</f>
        <v>15753.221179118487</v>
      </c>
      <c r="E31" s="41">
        <f>(D31-C31)/C31</f>
        <v>-9.66736788090229E-3</v>
      </c>
      <c r="F31" s="16">
        <v>18713.88</v>
      </c>
      <c r="G31" s="2">
        <v>0.85</v>
      </c>
      <c r="H31" s="45">
        <f>D31/F31</f>
        <v>0.84179342707757487</v>
      </c>
      <c r="I31" s="41">
        <f>(H31-G31)/G31</f>
        <v>-9.6547916734412986E-3</v>
      </c>
      <c r="J31" s="17">
        <v>150062</v>
      </c>
      <c r="K31" s="17">
        <v>139554116</v>
      </c>
      <c r="L31" s="17">
        <v>1361714</v>
      </c>
      <c r="M31" s="17">
        <f>K31-L31</f>
        <v>138192402</v>
      </c>
      <c r="N31" s="22">
        <f>M31/J31</f>
        <v>920.90204048993087</v>
      </c>
      <c r="O31" s="26">
        <f>N31/$N$70</f>
        <v>1.4126759812755038E-2</v>
      </c>
      <c r="P31" s="28">
        <f>(F31^$V$10)*O31</f>
        <v>4947322.731044664</v>
      </c>
      <c r="Q31" s="14">
        <f>LN(P31)</f>
        <v>15.414357125810817</v>
      </c>
      <c r="R31" s="38">
        <f>Q31/$Q$70</f>
        <v>1.5429207815003416E-2</v>
      </c>
    </row>
    <row r="32" spans="1:18" x14ac:dyDescent="0.2">
      <c r="A32" s="11">
        <v>31</v>
      </c>
      <c r="B32" s="1" t="s">
        <v>36</v>
      </c>
      <c r="C32" s="10">
        <v>15391</v>
      </c>
      <c r="D32" s="43">
        <f>$V$11*R32</f>
        <v>15579.166868612889</v>
      </c>
      <c r="E32" s="41">
        <f>(D32-C32)/C32</f>
        <v>1.2225772764140648E-2</v>
      </c>
      <c r="F32" s="16">
        <v>17656.46</v>
      </c>
      <c r="G32" s="2">
        <v>0.87</v>
      </c>
      <c r="H32" s="45">
        <f>D32/F32</f>
        <v>0.88234939895159559</v>
      </c>
      <c r="I32" s="41">
        <f>(H32-G32)/G32</f>
        <v>1.4194711438615622E-2</v>
      </c>
      <c r="J32" s="17">
        <v>143326</v>
      </c>
      <c r="K32" s="17">
        <v>126031146</v>
      </c>
      <c r="L32" s="17">
        <v>978174</v>
      </c>
      <c r="M32" s="17">
        <f>K32-L32</f>
        <v>125052972</v>
      </c>
      <c r="N32" s="22">
        <f>M32/J32</f>
        <v>872.50723525389674</v>
      </c>
      <c r="O32" s="26">
        <f>N32/$N$70</f>
        <v>1.338437706226097E-2</v>
      </c>
      <c r="P32" s="28">
        <f>(F32^$V$10)*O32</f>
        <v>4172587.3085061866</v>
      </c>
      <c r="Q32" s="14">
        <f>LN(P32)</f>
        <v>15.244046859046048</v>
      </c>
      <c r="R32" s="38">
        <f>Q32/$Q$70</f>
        <v>1.5258733465830449E-2</v>
      </c>
    </row>
    <row r="33" spans="1:18" x14ac:dyDescent="0.2">
      <c r="A33" s="11">
        <v>8</v>
      </c>
      <c r="B33" s="1" t="s">
        <v>35</v>
      </c>
      <c r="C33" s="10">
        <v>14201</v>
      </c>
      <c r="D33" s="43">
        <f>$V$11*R33</f>
        <v>15059.089064382202</v>
      </c>
      <c r="E33" s="41">
        <f>(D33-C33)/C33</f>
        <v>6.0424552100711369E-2</v>
      </c>
      <c r="F33" s="16">
        <v>15616.89</v>
      </c>
      <c r="G33" s="2">
        <v>0.91</v>
      </c>
      <c r="H33" s="45">
        <f>D33/F33</f>
        <v>0.96428220115414798</v>
      </c>
      <c r="I33" s="41">
        <f>(H33-G33)/G33</f>
        <v>5.9650770499063678E-2</v>
      </c>
      <c r="J33" s="17">
        <v>167141</v>
      </c>
      <c r="K33" s="17">
        <v>112828111</v>
      </c>
      <c r="L33" s="17">
        <v>765212</v>
      </c>
      <c r="M33" s="17">
        <f>K33-L33</f>
        <v>112062899</v>
      </c>
      <c r="N33" s="22">
        <f>M33/J33</f>
        <v>670.46923854709496</v>
      </c>
      <c r="O33" s="26">
        <f>N33/$N$70</f>
        <v>1.0285087314777357E-2</v>
      </c>
      <c r="P33" s="28">
        <f>(F33^$V$10)*O33</f>
        <v>2508401.6948647681</v>
      </c>
      <c r="Q33" s="14">
        <f>LN(P33)</f>
        <v>14.735156333326412</v>
      </c>
      <c r="R33" s="38">
        <f>Q33/$Q$70</f>
        <v>1.4749352658552598E-2</v>
      </c>
    </row>
    <row r="34" spans="1:18" x14ac:dyDescent="0.2">
      <c r="A34" s="11">
        <v>9</v>
      </c>
      <c r="B34" s="1" t="s">
        <v>34</v>
      </c>
      <c r="C34" s="10">
        <v>14778</v>
      </c>
      <c r="D34" s="43">
        <f>$V$11*R34</f>
        <v>15048.256250287563</v>
      </c>
      <c r="E34" s="41">
        <f>(D34-C34)/C34</f>
        <v>1.8287741933114263E-2</v>
      </c>
      <c r="F34" s="16">
        <v>14890.05</v>
      </c>
      <c r="G34" s="2">
        <v>0.99</v>
      </c>
      <c r="H34" s="45">
        <f>D34/F34</f>
        <v>1.0106249643411247</v>
      </c>
      <c r="I34" s="41">
        <f>(H34-G34)/G34</f>
        <v>2.083329731426738E-2</v>
      </c>
      <c r="J34" s="17">
        <v>141501</v>
      </c>
      <c r="K34" s="17">
        <v>104149476</v>
      </c>
      <c r="L34" s="17">
        <v>889570</v>
      </c>
      <c r="M34" s="17">
        <f>K34-L34</f>
        <v>103259906</v>
      </c>
      <c r="N34" s="22">
        <f>M34/J34</f>
        <v>729.74682864432054</v>
      </c>
      <c r="O34" s="26">
        <f>N34/$N$70</f>
        <v>1.1194413432826728E-2</v>
      </c>
      <c r="P34" s="28">
        <f>(F34^$V$10)*O34</f>
        <v>2481953.5789698097</v>
      </c>
      <c r="Q34" s="14">
        <f>LN(P34)</f>
        <v>14.724556541497574</v>
      </c>
      <c r="R34" s="38">
        <f>Q34/$Q$70</f>
        <v>1.4738742654542177E-2</v>
      </c>
    </row>
    <row r="35" spans="1:18" x14ac:dyDescent="0.2">
      <c r="A35" s="11">
        <v>18</v>
      </c>
      <c r="B35" s="1" t="s">
        <v>33</v>
      </c>
      <c r="C35" s="10">
        <v>9022</v>
      </c>
      <c r="D35" s="43">
        <f>$V$11*R35</f>
        <v>14906.079891165626</v>
      </c>
      <c r="E35" s="41">
        <f>(D35-C35)/C35</f>
        <v>0.6521924064692558</v>
      </c>
      <c r="F35" s="16">
        <v>12822.01</v>
      </c>
      <c r="G35" s="2">
        <v>0.7</v>
      </c>
      <c r="H35" s="45">
        <f>D35/F35</f>
        <v>1.1625384702683608</v>
      </c>
      <c r="I35" s="41">
        <f>(H35-G35)/G35</f>
        <v>0.66076924324051545</v>
      </c>
      <c r="J35" s="17">
        <v>101353</v>
      </c>
      <c r="K35" s="17">
        <v>87434517</v>
      </c>
      <c r="L35" s="17">
        <v>644311</v>
      </c>
      <c r="M35" s="17">
        <f>K35-L35</f>
        <v>86790206</v>
      </c>
      <c r="N35" s="22">
        <f>M35/J35</f>
        <v>856.31610312472253</v>
      </c>
      <c r="O35" s="26">
        <f>N35/$N$70</f>
        <v>1.3136002941422082E-2</v>
      </c>
      <c r="P35" s="28">
        <f>(F35^$V$10)*O35</f>
        <v>2159610.6452025347</v>
      </c>
      <c r="Q35" s="14">
        <f>LN(P35)</f>
        <v>14.58543850656145</v>
      </c>
      <c r="R35" s="38">
        <f>Q35/$Q$70</f>
        <v>1.4599490588800808E-2</v>
      </c>
    </row>
    <row r="36" spans="1:18" x14ac:dyDescent="0.2">
      <c r="A36" s="11">
        <v>28</v>
      </c>
      <c r="B36" s="1" t="s">
        <v>32</v>
      </c>
      <c r="C36" s="10">
        <v>13713</v>
      </c>
      <c r="D36" s="43">
        <f>$V$11*R36</f>
        <v>14794.216234409474</v>
      </c>
      <c r="E36" s="41">
        <f>(D36-C36)/C36</f>
        <v>7.8846075578609648E-2</v>
      </c>
      <c r="F36" s="16">
        <v>12298.65</v>
      </c>
      <c r="G36" s="2">
        <v>1.1200000000000001</v>
      </c>
      <c r="H36" s="45">
        <f>D36/F36</f>
        <v>1.2029138348037771</v>
      </c>
      <c r="I36" s="41">
        <f>(H36-G36)/G36</f>
        <v>7.4030209646229458E-2</v>
      </c>
      <c r="J36" s="17">
        <v>100748</v>
      </c>
      <c r="K36" s="17">
        <v>84370572</v>
      </c>
      <c r="L36" s="17">
        <v>321844</v>
      </c>
      <c r="M36" s="17">
        <f>K36-L36</f>
        <v>84048728</v>
      </c>
      <c r="N36" s="22">
        <f>M36/J36</f>
        <v>834.24711160519314</v>
      </c>
      <c r="O36" s="26">
        <f>N36/$N$70</f>
        <v>1.2797461675577718E-2</v>
      </c>
      <c r="P36" s="28">
        <f>(F36^$V$10)*O36</f>
        <v>1935702.9965192808</v>
      </c>
      <c r="Q36" s="14">
        <f>LN(P36)</f>
        <v>14.475981124161205</v>
      </c>
      <c r="R36" s="38">
        <f>Q36/$Q$70</f>
        <v>1.4489927751625341E-2</v>
      </c>
    </row>
    <row r="37" spans="1:18" x14ac:dyDescent="0.2">
      <c r="A37" s="11">
        <v>45</v>
      </c>
      <c r="B37" s="1" t="s">
        <v>31</v>
      </c>
      <c r="C37" s="10">
        <v>13123</v>
      </c>
      <c r="D37" s="43">
        <f>$V$11*R37</f>
        <v>14851.041245651279</v>
      </c>
      <c r="E37" s="41">
        <f>(D37-C37)/C37</f>
        <v>0.13168035096024375</v>
      </c>
      <c r="F37" s="16">
        <v>11317.25</v>
      </c>
      <c r="G37" s="2">
        <v>1.1599999999999999</v>
      </c>
      <c r="H37" s="45">
        <f>D37/F37</f>
        <v>1.3122482268794344</v>
      </c>
      <c r="I37" s="41">
        <f>(H37-G37)/G37</f>
        <v>0.13124847144778837</v>
      </c>
      <c r="J37" s="17">
        <v>76536</v>
      </c>
      <c r="K37" s="17">
        <v>80550283</v>
      </c>
      <c r="L37" s="17">
        <v>835023</v>
      </c>
      <c r="M37" s="17">
        <f>K37-L37</f>
        <v>79715260</v>
      </c>
      <c r="N37" s="22">
        <f>M37/J37</f>
        <v>1041.5394062924636</v>
      </c>
      <c r="O37" s="26">
        <f>N37/$N$70</f>
        <v>1.5977353053084037E-2</v>
      </c>
      <c r="P37" s="28">
        <f>(F37^$V$10)*O37</f>
        <v>2046381.7366971634</v>
      </c>
      <c r="Q37" s="14">
        <f>LN(P37)</f>
        <v>14.531583785166209</v>
      </c>
      <c r="R37" s="38">
        <f>Q37/$Q$70</f>
        <v>1.4545583982028676E-2</v>
      </c>
    </row>
    <row r="38" spans="1:18" x14ac:dyDescent="0.2">
      <c r="A38" s="11">
        <v>54</v>
      </c>
      <c r="B38" s="1" t="s">
        <v>30</v>
      </c>
      <c r="C38" s="10">
        <v>15023</v>
      </c>
      <c r="D38" s="43">
        <f>$V$11*R38</f>
        <v>14761.925289430474</v>
      </c>
      <c r="E38" s="41">
        <f>(D38-C38)/C38</f>
        <v>-1.7378333925948636E-2</v>
      </c>
      <c r="F38" s="16">
        <v>10850.4</v>
      </c>
      <c r="G38" s="2">
        <v>1.38</v>
      </c>
      <c r="H38" s="45">
        <f>D38/F38</f>
        <v>1.3604959530920957</v>
      </c>
      <c r="I38" s="41">
        <f>(H38-G38)/G38</f>
        <v>-1.4133367324568257E-2</v>
      </c>
      <c r="J38" s="17">
        <v>72756</v>
      </c>
      <c r="K38" s="17">
        <v>75720787</v>
      </c>
      <c r="L38" s="17">
        <v>165511</v>
      </c>
      <c r="M38" s="17">
        <f>K38-L38</f>
        <v>75555276</v>
      </c>
      <c r="N38" s="22">
        <f>M38/J38</f>
        <v>1038.474847435263</v>
      </c>
      <c r="O38" s="26">
        <f>N38/$N$70</f>
        <v>1.5930342312522869E-2</v>
      </c>
      <c r="P38" s="28">
        <f>(F38^$V$10)*O38</f>
        <v>1875498.0008061009</v>
      </c>
      <c r="Q38" s="14">
        <f>LN(P38)</f>
        <v>14.444384782551019</v>
      </c>
      <c r="R38" s="38">
        <f>Q38/$Q$70</f>
        <v>1.4458300969079798E-2</v>
      </c>
    </row>
    <row r="39" spans="1:18" x14ac:dyDescent="0.2">
      <c r="A39" s="11">
        <v>12</v>
      </c>
      <c r="B39" s="1" t="s">
        <v>29</v>
      </c>
      <c r="C39" s="10">
        <v>13479</v>
      </c>
      <c r="D39" s="43">
        <f>$V$11*R39</f>
        <v>14617.376157262677</v>
      </c>
      <c r="E39" s="41">
        <f>(D39-C39)/C39</f>
        <v>8.4455535074017152E-2</v>
      </c>
      <c r="F39" s="16">
        <v>10124.299999999999</v>
      </c>
      <c r="G39" s="2">
        <v>1.33</v>
      </c>
      <c r="H39" s="45">
        <f>D39/F39</f>
        <v>1.4437912899916714</v>
      </c>
      <c r="I39" s="41">
        <f>(H39-G39)/G39</f>
        <v>8.5557360895993473E-2</v>
      </c>
      <c r="J39" s="17">
        <v>68163</v>
      </c>
      <c r="K39" s="17">
        <v>70961665</v>
      </c>
      <c r="L39" s="17">
        <v>381990</v>
      </c>
      <c r="M39" s="17">
        <f>K39-L39</f>
        <v>70579675</v>
      </c>
      <c r="N39" s="22">
        <f>M39/J39</f>
        <v>1035.4543520678374</v>
      </c>
      <c r="O39" s="26">
        <f>N39/$N$70</f>
        <v>1.5884007511756806E-2</v>
      </c>
      <c r="P39" s="28">
        <f>(F39^$V$10)*O39</f>
        <v>1628133.8095491279</v>
      </c>
      <c r="Q39" s="14">
        <f>LN(P39)</f>
        <v>14.30294501476474</v>
      </c>
      <c r="R39" s="38">
        <f>Q39/$Q$70</f>
        <v>1.4316724933655904E-2</v>
      </c>
    </row>
    <row r="40" spans="1:18" x14ac:dyDescent="0.2">
      <c r="A40" s="11">
        <v>66</v>
      </c>
      <c r="B40" s="1" t="s">
        <v>28</v>
      </c>
      <c r="C40" s="10">
        <v>10837</v>
      </c>
      <c r="D40" s="43">
        <f>$V$11*R40</f>
        <v>14292.314079859882</v>
      </c>
      <c r="E40" s="41">
        <f>(D40-C40)/C40</f>
        <v>0.31884415242778275</v>
      </c>
      <c r="F40" s="16">
        <v>8558.57</v>
      </c>
      <c r="G40" s="50">
        <v>1.27</v>
      </c>
      <c r="H40" s="45">
        <f>D40/F40</f>
        <v>1.6699418337245453</v>
      </c>
      <c r="I40" s="41">
        <f>(H40-G40)/G40</f>
        <v>0.31491482970436635</v>
      </c>
      <c r="J40" s="17">
        <v>60687</v>
      </c>
      <c r="K40" s="17">
        <v>64395039</v>
      </c>
      <c r="L40" s="55">
        <v>418861</v>
      </c>
      <c r="M40" s="55">
        <f>K40-L40</f>
        <v>63976178</v>
      </c>
      <c r="N40" s="22">
        <f>M40/J40</f>
        <v>1054.1990541631651</v>
      </c>
      <c r="O40" s="26">
        <f>N40/$N$70</f>
        <v>1.6171553735589109E-2</v>
      </c>
      <c r="P40" s="28">
        <f>(F40^$V$10)*O40</f>
        <v>1184552.087359339</v>
      </c>
      <c r="Q40" s="14">
        <f>LN(P40)</f>
        <v>13.984875275746131</v>
      </c>
      <c r="R40" s="38">
        <f>Q40/$Q$70</f>
        <v>1.3998348755984213E-2</v>
      </c>
    </row>
    <row r="41" spans="1:18" x14ac:dyDescent="0.2">
      <c r="A41" s="11">
        <v>60</v>
      </c>
      <c r="B41" s="1" t="s">
        <v>27</v>
      </c>
      <c r="C41" s="10">
        <v>10940</v>
      </c>
      <c r="D41" s="43">
        <f>$V$11*R41</f>
        <v>13474.732248785545</v>
      </c>
      <c r="E41" s="41">
        <f>(D41-C41)/C41</f>
        <v>0.23169398983414491</v>
      </c>
      <c r="F41" s="16">
        <v>8255.06</v>
      </c>
      <c r="G41" s="2">
        <v>1.33</v>
      </c>
      <c r="H41" s="45">
        <f>D41/F41</f>
        <v>1.6322997348033261</v>
      </c>
      <c r="I41" s="41">
        <f>(H41-G41)/G41</f>
        <v>0.2272930336867113</v>
      </c>
      <c r="J41" s="17">
        <v>115657</v>
      </c>
      <c r="K41" s="17">
        <v>59366113</v>
      </c>
      <c r="L41" s="17">
        <v>478619</v>
      </c>
      <c r="M41" s="17">
        <f>K41-L41</f>
        <v>58887494</v>
      </c>
      <c r="N41" s="22">
        <f>M41/J41</f>
        <v>509.15633295001601</v>
      </c>
      <c r="O41" s="26">
        <f>N41/$N$70</f>
        <v>7.8105258827544698E-3</v>
      </c>
      <c r="P41" s="28">
        <f>(F41^$V$10)*O41</f>
        <v>532256.21867850772</v>
      </c>
      <c r="Q41" s="14">
        <f>LN(P41)</f>
        <v>13.184880266442301</v>
      </c>
      <c r="R41" s="38">
        <f>Q41/$Q$70</f>
        <v>1.3197583005666548E-2</v>
      </c>
    </row>
    <row r="42" spans="1:18" x14ac:dyDescent="0.2">
      <c r="A42" s="11">
        <v>44</v>
      </c>
      <c r="B42" s="1" t="s">
        <v>26</v>
      </c>
      <c r="C42" s="10">
        <v>15031</v>
      </c>
      <c r="D42" s="43">
        <f>$V$11*R42</f>
        <v>14075.712331544628</v>
      </c>
      <c r="E42" s="41">
        <f>(D42-C42)/C42</f>
        <v>-6.355449859991831E-2</v>
      </c>
      <c r="F42" s="16">
        <v>8056.78</v>
      </c>
      <c r="G42" s="2">
        <v>1.87</v>
      </c>
      <c r="H42" s="45">
        <f>D42/F42</f>
        <v>1.7470642529080636</v>
      </c>
      <c r="I42" s="41">
        <f>(H42-G42)/G42</f>
        <v>-6.5741041225634511E-2</v>
      </c>
      <c r="J42" s="17">
        <v>74206</v>
      </c>
      <c r="K42" s="17">
        <v>71947944</v>
      </c>
      <c r="L42" s="17">
        <v>531931</v>
      </c>
      <c r="M42" s="17">
        <f>K42-L42</f>
        <v>71416013</v>
      </c>
      <c r="N42" s="22">
        <f>M42/J42</f>
        <v>962.40213729348034</v>
      </c>
      <c r="O42" s="26">
        <f>N42/$N$70</f>
        <v>1.4763376818661474E-2</v>
      </c>
      <c r="P42" s="28">
        <f>(F42^$V$10)*O42</f>
        <v>958315.9456268925</v>
      </c>
      <c r="Q42" s="14">
        <f>LN(P42)</f>
        <v>13.772932799687203</v>
      </c>
      <c r="R42" s="38">
        <f>Q42/$Q$70</f>
        <v>1.3786202087702868E-2</v>
      </c>
    </row>
    <row r="43" spans="1:18" x14ac:dyDescent="0.2">
      <c r="A43" s="11">
        <v>26</v>
      </c>
      <c r="B43" s="1" t="s">
        <v>25</v>
      </c>
      <c r="C43" s="10">
        <v>11053</v>
      </c>
      <c r="D43" s="43">
        <f>$V$11*R43</f>
        <v>14139.666844386</v>
      </c>
      <c r="E43" s="41">
        <f>(D43-C43)/C43</f>
        <v>0.27926054866425404</v>
      </c>
      <c r="F43" s="16">
        <v>7106.15</v>
      </c>
      <c r="G43" s="2">
        <v>1.56</v>
      </c>
      <c r="H43" s="45">
        <f>D43/F43</f>
        <v>1.9897788316297855</v>
      </c>
      <c r="I43" s="41">
        <f>(H43-G43)/G43</f>
        <v>0.27549925104473427</v>
      </c>
      <c r="J43" s="17">
        <v>38096</v>
      </c>
      <c r="K43" s="17">
        <v>50291318</v>
      </c>
      <c r="L43" s="17">
        <v>118574</v>
      </c>
      <c r="M43" s="17">
        <f>K43-L43</f>
        <v>50172744</v>
      </c>
      <c r="N43" s="22">
        <f>M43/J43</f>
        <v>1317.0081898362032</v>
      </c>
      <c r="O43" s="26">
        <f>N43/$N$70</f>
        <v>2.0203080839466075E-2</v>
      </c>
      <c r="P43" s="28">
        <f>(F43^$V$10)*O43</f>
        <v>1020202.4042982204</v>
      </c>
      <c r="Q43" s="14">
        <f>LN(P43)</f>
        <v>13.835511601161208</v>
      </c>
      <c r="R43" s="38">
        <f>Q43/$Q$70</f>
        <v>1.3848841179614104E-2</v>
      </c>
    </row>
    <row r="44" spans="1:18" x14ac:dyDescent="0.2">
      <c r="A44" s="11">
        <v>32</v>
      </c>
      <c r="B44" s="1" t="s">
        <v>24</v>
      </c>
      <c r="C44" s="10">
        <v>13439</v>
      </c>
      <c r="D44" s="43">
        <f>$V$11*R44</f>
        <v>13602.633873861392</v>
      </c>
      <c r="E44" s="41">
        <f>(D44-C44)/C44</f>
        <v>1.2176045379968168E-2</v>
      </c>
      <c r="F44" s="16">
        <v>6527.51</v>
      </c>
      <c r="G44" s="2">
        <v>2.06</v>
      </c>
      <c r="H44" s="45">
        <f>D44/F44</f>
        <v>2.0838932263392</v>
      </c>
      <c r="I44" s="41">
        <f>(H44-G44)/G44</f>
        <v>1.1598653562718442E-2</v>
      </c>
      <c r="J44" s="17">
        <v>50458</v>
      </c>
      <c r="K44" s="17">
        <v>46800190</v>
      </c>
      <c r="L44" s="17">
        <v>233146</v>
      </c>
      <c r="M44" s="17">
        <f>K44-L44</f>
        <v>46567044</v>
      </c>
      <c r="N44" s="22">
        <f>M44/J44</f>
        <v>922.88723294621275</v>
      </c>
      <c r="O44" s="26">
        <f>N44/$N$70</f>
        <v>1.4157212929133266E-2</v>
      </c>
      <c r="P44" s="28">
        <f>(F44^$V$10)*O44</f>
        <v>603216.00449588697</v>
      </c>
      <c r="Q44" s="14">
        <f>LN(P44)</f>
        <v>13.310030627976232</v>
      </c>
      <c r="R44" s="38">
        <f>Q44/$Q$70</f>
        <v>1.3322853941098327E-2</v>
      </c>
    </row>
    <row r="45" spans="1:18" x14ac:dyDescent="0.2">
      <c r="A45" s="11">
        <v>47</v>
      </c>
      <c r="B45" s="1" t="s">
        <v>23</v>
      </c>
      <c r="C45" s="10">
        <v>11143</v>
      </c>
      <c r="D45" s="43">
        <f>$V$11*R45</f>
        <v>13788.084531035833</v>
      </c>
      <c r="E45" s="41">
        <f>(D45-C45)/C45</f>
        <v>0.23737633770401442</v>
      </c>
      <c r="F45" s="16">
        <v>6462.9</v>
      </c>
      <c r="G45" s="2">
        <v>1.72</v>
      </c>
      <c r="H45" s="45">
        <f>D45/F45</f>
        <v>2.1334206828259501</v>
      </c>
      <c r="I45" s="41">
        <f>(H45-G45)/G45</f>
        <v>0.24036086210811053</v>
      </c>
      <c r="J45" s="17">
        <v>40052</v>
      </c>
      <c r="K45" s="17">
        <v>45266725</v>
      </c>
      <c r="L45" s="17">
        <v>58154</v>
      </c>
      <c r="M45" s="17">
        <f>K45-L45</f>
        <v>45208571</v>
      </c>
      <c r="N45" s="22">
        <f>M45/J45</f>
        <v>1128.7469040247679</v>
      </c>
      <c r="O45" s="26">
        <f>N45/$N$70</f>
        <v>1.7315127669893689E-2</v>
      </c>
      <c r="P45" s="28">
        <f>(F45^$V$10)*O45</f>
        <v>723236.89069269469</v>
      </c>
      <c r="Q45" s="14">
        <f>LN(P45)</f>
        <v>13.491492097119593</v>
      </c>
      <c r="R45" s="38">
        <f>Q45/$Q$70</f>
        <v>1.3504490236078191E-2</v>
      </c>
    </row>
    <row r="46" spans="1:18" x14ac:dyDescent="0.2">
      <c r="A46" s="11">
        <v>61</v>
      </c>
      <c r="B46" s="1" t="s">
        <v>22</v>
      </c>
      <c r="C46" s="10">
        <v>11157</v>
      </c>
      <c r="D46" s="43">
        <f>$V$11*R46</f>
        <v>13397.614949283623</v>
      </c>
      <c r="E46" s="41">
        <f>(D46-C46)/C46</f>
        <v>0.20082593432675658</v>
      </c>
      <c r="F46" s="16">
        <v>5996.65</v>
      </c>
      <c r="G46" s="2">
        <v>1.86</v>
      </c>
      <c r="H46" s="45">
        <f>D46/F46</f>
        <v>2.2341832438584248</v>
      </c>
      <c r="I46" s="41">
        <f>(H46-G46)/G46</f>
        <v>0.20117378702065844</v>
      </c>
      <c r="J46" s="17">
        <v>44452</v>
      </c>
      <c r="K46" s="17">
        <v>40023225</v>
      </c>
      <c r="L46" s="17">
        <v>249677</v>
      </c>
      <c r="M46" s="17">
        <f>K46-L46</f>
        <v>39773548</v>
      </c>
      <c r="N46" s="22">
        <f>M46/J46</f>
        <v>894.75272203725365</v>
      </c>
      <c r="O46" s="26">
        <f>N46/$N$70</f>
        <v>1.3725625788932388E-2</v>
      </c>
      <c r="P46" s="28">
        <f>(F46^$V$10)*O46</f>
        <v>493570.91228068626</v>
      </c>
      <c r="Q46" s="14">
        <f>LN(P46)</f>
        <v>13.1094218200976</v>
      </c>
      <c r="R46" s="38">
        <f>Q46/$Q$70</f>
        <v>1.3122051860219024E-2</v>
      </c>
    </row>
    <row r="47" spans="1:18" x14ac:dyDescent="0.2">
      <c r="A47" s="11">
        <v>20</v>
      </c>
      <c r="B47" s="1" t="s">
        <v>21</v>
      </c>
      <c r="C47" s="10">
        <v>14160</v>
      </c>
      <c r="D47" s="43">
        <f>$V$11*R47</f>
        <v>13094.844006106036</v>
      </c>
      <c r="E47" s="41">
        <f>(D47-C47)/C47</f>
        <v>-7.5222880924715005E-2</v>
      </c>
      <c r="F47" s="16">
        <v>5451.93</v>
      </c>
      <c r="G47" s="2">
        <v>2.6</v>
      </c>
      <c r="H47" s="45">
        <f>D47/F47</f>
        <v>2.4018730992705399</v>
      </c>
      <c r="I47" s="41">
        <f>(H47-G47)/G47</f>
        <v>-7.6202654126715438E-2</v>
      </c>
      <c r="J47" s="17">
        <v>48315</v>
      </c>
      <c r="K47" s="17">
        <v>39012053</v>
      </c>
      <c r="L47" s="17">
        <v>121993</v>
      </c>
      <c r="M47" s="17">
        <f>K47-L47</f>
        <v>38890060</v>
      </c>
      <c r="N47" s="22">
        <f>M47/J47</f>
        <v>804.92724826658389</v>
      </c>
      <c r="O47" s="26">
        <f>N47/$N$70</f>
        <v>1.2347691071413373E-2</v>
      </c>
      <c r="P47" s="28">
        <f>(F47^$V$10)*O47</f>
        <v>367017.09841963951</v>
      </c>
      <c r="Q47" s="14">
        <f>LN(P47)</f>
        <v>12.813163715650731</v>
      </c>
      <c r="R47" s="38">
        <f>Q47/$Q$70</f>
        <v>1.2825508331151847E-2</v>
      </c>
    </row>
    <row r="48" spans="1:18" x14ac:dyDescent="0.2">
      <c r="A48" s="11">
        <v>38</v>
      </c>
      <c r="B48" s="1" t="s">
        <v>20</v>
      </c>
      <c r="C48" s="10">
        <v>10582</v>
      </c>
      <c r="D48" s="43">
        <f>$V$11*R48</f>
        <v>13294.685471054701</v>
      </c>
      <c r="E48" s="41">
        <f>(D48-C48)/C48</f>
        <v>0.25634903336370263</v>
      </c>
      <c r="F48" s="16">
        <v>5404.09</v>
      </c>
      <c r="G48" s="2">
        <v>1.96</v>
      </c>
      <c r="H48" s="45">
        <f>D48/F48</f>
        <v>2.4601154812474815</v>
      </c>
      <c r="I48" s="41">
        <f>(H48-G48)/G48</f>
        <v>0.25516095982014364</v>
      </c>
      <c r="J48" s="17">
        <v>40448</v>
      </c>
      <c r="K48" s="17">
        <v>40460781</v>
      </c>
      <c r="L48" s="17">
        <v>167540</v>
      </c>
      <c r="M48" s="17">
        <f>K48-L48</f>
        <v>40293241</v>
      </c>
      <c r="N48" s="22">
        <f>M48/J48</f>
        <v>996.17387757120252</v>
      </c>
      <c r="O48" s="26">
        <f>N48/$N$70</f>
        <v>1.5281439807324536E-2</v>
      </c>
      <c r="P48" s="28">
        <f>(F48^$V$10)*O48</f>
        <v>446282.05217020586</v>
      </c>
      <c r="Q48" s="14">
        <f>LN(P48)</f>
        <v>13.008706435088149</v>
      </c>
      <c r="R48" s="38">
        <f>Q48/$Q$70</f>
        <v>1.3021239442756809E-2</v>
      </c>
    </row>
    <row r="49" spans="1:18" x14ac:dyDescent="0.2">
      <c r="A49" s="11">
        <v>25</v>
      </c>
      <c r="B49" s="1" t="s">
        <v>19</v>
      </c>
      <c r="C49" s="10">
        <v>10760</v>
      </c>
      <c r="D49" s="43">
        <f>$V$11*R49</f>
        <v>13520.474706998484</v>
      </c>
      <c r="E49" s="41">
        <f>(D49-C49)/C49</f>
        <v>0.25654969395896693</v>
      </c>
      <c r="F49" s="16">
        <v>5266.85</v>
      </c>
      <c r="G49" s="2">
        <v>2.04</v>
      </c>
      <c r="H49" s="45">
        <f>D49/F49</f>
        <v>2.56708938112885</v>
      </c>
      <c r="I49" s="41">
        <f>(H49-G49)/G49</f>
        <v>0.25837714761218133</v>
      </c>
      <c r="J49" s="17">
        <v>27645</v>
      </c>
      <c r="K49" s="17">
        <v>36337931</v>
      </c>
      <c r="L49" s="17">
        <v>176577</v>
      </c>
      <c r="M49" s="17">
        <f>K49-L49</f>
        <v>36161354</v>
      </c>
      <c r="N49" s="22">
        <f>M49/J49</f>
        <v>1308.0612769035993</v>
      </c>
      <c r="O49" s="26">
        <f>N49/$N$70</f>
        <v>2.0065834004832844E-2</v>
      </c>
      <c r="P49" s="28">
        <f>(F49^$V$10)*O49</f>
        <v>556620.39458126563</v>
      </c>
      <c r="Q49" s="14">
        <f>LN(P49)</f>
        <v>13.22963876876317</v>
      </c>
      <c r="R49" s="38">
        <f>Q49/$Q$70</f>
        <v>1.3242384629773247E-2</v>
      </c>
    </row>
    <row r="50" spans="1:18" x14ac:dyDescent="0.2">
      <c r="A50" s="11">
        <v>65</v>
      </c>
      <c r="B50" s="1" t="s">
        <v>18</v>
      </c>
      <c r="C50" s="10">
        <v>9159</v>
      </c>
      <c r="D50" s="43">
        <f>$V$11*R50</f>
        <v>13285.981749720553</v>
      </c>
      <c r="E50" s="41">
        <f>(D50-C50)/C50</f>
        <v>0.45059305052085963</v>
      </c>
      <c r="F50" s="16">
        <v>5077.5600000000004</v>
      </c>
      <c r="G50" s="2">
        <v>1.8</v>
      </c>
      <c r="H50" s="45">
        <f>D50/F50</f>
        <v>2.6166075338785859</v>
      </c>
      <c r="I50" s="41">
        <f>(H50-G50)/G50</f>
        <v>0.45367085215476993</v>
      </c>
      <c r="J50" s="17">
        <v>31283</v>
      </c>
      <c r="K50" s="17">
        <v>35401726</v>
      </c>
      <c r="L50" s="55">
        <v>400771</v>
      </c>
      <c r="M50" s="55">
        <f>K50-L50</f>
        <v>35000955</v>
      </c>
      <c r="N50" s="22">
        <f>M50/J50</f>
        <v>1118.8490553975003</v>
      </c>
      <c r="O50" s="26">
        <f>N50/$N$70</f>
        <v>1.7163293355197166E-2</v>
      </c>
      <c r="P50" s="28">
        <f>(F50^$V$10)*O50</f>
        <v>442497.43091735087</v>
      </c>
      <c r="Q50" s="14">
        <f>LN(P50)</f>
        <v>13.000189937576772</v>
      </c>
      <c r="R50" s="38">
        <f>Q50/$Q$70</f>
        <v>1.301271474017684E-2</v>
      </c>
    </row>
    <row r="51" spans="1:18" x14ac:dyDescent="0.2">
      <c r="A51" s="11">
        <v>14</v>
      </c>
      <c r="B51" s="1" t="s">
        <v>17</v>
      </c>
      <c r="C51" s="10">
        <v>10586</v>
      </c>
      <c r="D51" s="43">
        <f>$V$11*R51</f>
        <v>13065.063541722273</v>
      </c>
      <c r="E51" s="41">
        <f>(D51-C51)/C51</f>
        <v>0.23418321761971217</v>
      </c>
      <c r="F51" s="16">
        <v>4847.82</v>
      </c>
      <c r="G51" s="2">
        <v>2.1800000000000002</v>
      </c>
      <c r="H51" s="45">
        <f>D51/F51</f>
        <v>2.6950389126911216</v>
      </c>
      <c r="I51" s="41">
        <f>(H51-G51)/G51</f>
        <v>0.23625638196840432</v>
      </c>
      <c r="J51" s="17">
        <v>34777</v>
      </c>
      <c r="K51" s="17">
        <v>34680093</v>
      </c>
      <c r="L51" s="17">
        <v>292559</v>
      </c>
      <c r="M51" s="17">
        <f>K51-L51</f>
        <v>34387534</v>
      </c>
      <c r="N51" s="22">
        <f>M51/J51</f>
        <v>988.80104666877537</v>
      </c>
      <c r="O51" s="26">
        <f>N51/$N$70</f>
        <v>1.5168339600441255E-2</v>
      </c>
      <c r="P51" s="28">
        <f>(F51^$V$10)*O51</f>
        <v>356476.59062820557</v>
      </c>
      <c r="Q51" s="14">
        <f>LN(P51)</f>
        <v>12.784023852243473</v>
      </c>
      <c r="R51" s="38">
        <f>Q51/$Q$70</f>
        <v>1.2796340393459621E-2</v>
      </c>
    </row>
    <row r="52" spans="1:18" x14ac:dyDescent="0.2">
      <c r="A52" s="11">
        <v>2</v>
      </c>
      <c r="B52" s="1" t="s">
        <v>16</v>
      </c>
      <c r="C52" s="10">
        <v>9964</v>
      </c>
      <c r="D52" s="43">
        <f>$V$11*R52</f>
        <v>13297.613401126891</v>
      </c>
      <c r="E52" s="41">
        <f>(D52-C52)/C52</f>
        <v>0.33456577690956357</v>
      </c>
      <c r="F52" s="16">
        <v>4838.54</v>
      </c>
      <c r="G52" s="2">
        <v>2.06</v>
      </c>
      <c r="H52" s="45">
        <f>D52/F52</f>
        <v>2.7482698088941895</v>
      </c>
      <c r="I52" s="41">
        <f>(H52-G52)/G52</f>
        <v>0.33411155771562595</v>
      </c>
      <c r="J52" s="17">
        <v>27017</v>
      </c>
      <c r="K52" s="17">
        <v>33984512</v>
      </c>
      <c r="L52" s="17">
        <v>315298</v>
      </c>
      <c r="M52" s="17">
        <f>K52-L52</f>
        <v>33669214</v>
      </c>
      <c r="N52" s="22">
        <f>M52/J52</f>
        <v>1246.2232668319946</v>
      </c>
      <c r="O52" s="26">
        <f>N52/$N$70</f>
        <v>1.9117230703752593E-2</v>
      </c>
      <c r="P52" s="28">
        <f>(F52^$V$10)*O52</f>
        <v>447562.46032602573</v>
      </c>
      <c r="Q52" s="14">
        <f>LN(P52)</f>
        <v>13.011571383104746</v>
      </c>
      <c r="R52" s="38">
        <f>Q52/$Q$70</f>
        <v>1.3024107150956799E-2</v>
      </c>
    </row>
    <row r="53" spans="1:18" x14ac:dyDescent="0.2">
      <c r="A53" s="11">
        <v>67</v>
      </c>
      <c r="B53" s="8" t="s">
        <v>15</v>
      </c>
      <c r="C53" s="10">
        <v>10819</v>
      </c>
      <c r="D53" s="43">
        <f>$V$11*R53</f>
        <v>12172.513924042991</v>
      </c>
      <c r="E53" s="41">
        <f>(D53-C53)/C53</f>
        <v>0.1251052707313976</v>
      </c>
      <c r="F53" s="16">
        <v>3215.72</v>
      </c>
      <c r="G53" s="50">
        <v>3.36</v>
      </c>
      <c r="H53" s="48">
        <f>D53/F53</f>
        <v>3.7853152401462165</v>
      </c>
      <c r="I53" s="41">
        <f>(H53-G53)/G53</f>
        <v>0.12658191671018351</v>
      </c>
      <c r="J53" s="17">
        <v>24975</v>
      </c>
      <c r="K53" s="15">
        <v>23517516</v>
      </c>
      <c r="L53" s="55">
        <v>82796</v>
      </c>
      <c r="M53" s="55">
        <f>K53-L53</f>
        <v>23434720</v>
      </c>
      <c r="N53" s="22">
        <f>M53/J53</f>
        <v>938.32712712712714</v>
      </c>
      <c r="O53" s="26">
        <f>N53/$N$70</f>
        <v>1.4394062959905368E-2</v>
      </c>
      <c r="P53" s="28">
        <f>(F53^$V$10)*O53</f>
        <v>148846.91963350924</v>
      </c>
      <c r="Q53" s="36">
        <f>LN(P53)</f>
        <v>11.910673671795857</v>
      </c>
      <c r="R53" s="38">
        <f>Q53/$Q$70</f>
        <v>1.1922148799258561E-2</v>
      </c>
    </row>
    <row r="54" spans="1:18" x14ac:dyDescent="0.2">
      <c r="A54" s="11">
        <v>30</v>
      </c>
      <c r="B54" s="1" t="s">
        <v>14</v>
      </c>
      <c r="C54" s="10">
        <v>9749</v>
      </c>
      <c r="D54" s="43">
        <f>$V$11*R54</f>
        <v>12364.196672183487</v>
      </c>
      <c r="E54" s="41">
        <f>(D54-C54)/C54</f>
        <v>0.26825281282013408</v>
      </c>
      <c r="F54" s="16">
        <v>3167.49</v>
      </c>
      <c r="G54" s="2">
        <v>3.08</v>
      </c>
      <c r="H54" s="45">
        <f>D54/F54</f>
        <v>3.9034682578898394</v>
      </c>
      <c r="I54" s="41">
        <f>(H54-G54)/G54</f>
        <v>0.26735982399020758</v>
      </c>
      <c r="J54" s="17">
        <v>19902</v>
      </c>
      <c r="K54" s="17">
        <v>23326523</v>
      </c>
      <c r="L54" s="17">
        <v>108085</v>
      </c>
      <c r="M54" s="17">
        <f>K54-L54</f>
        <v>23218438</v>
      </c>
      <c r="N54" s="22">
        <f>M54/J54</f>
        <v>1166.6384282986635</v>
      </c>
      <c r="O54" s="26">
        <f>N54/$N$70</f>
        <v>1.7896388693130993E-2</v>
      </c>
      <c r="P54" s="28">
        <f>(F54^$V$10)*O54</f>
        <v>179554.34069561315</v>
      </c>
      <c r="Q54" s="14">
        <f>LN(P54)</f>
        <v>12.098233174776173</v>
      </c>
      <c r="R54" s="38">
        <f>Q54/$Q$70</f>
        <v>1.2109889003118008E-2</v>
      </c>
    </row>
    <row r="55" spans="1:18" x14ac:dyDescent="0.2">
      <c r="A55" s="11">
        <v>4</v>
      </c>
      <c r="B55" s="1" t="s">
        <v>13</v>
      </c>
      <c r="C55" s="10">
        <v>10375</v>
      </c>
      <c r="D55" s="43">
        <f>$V$11*R55</f>
        <v>11970.439535304649</v>
      </c>
      <c r="E55" s="41">
        <f>(D55-C55)/C55</f>
        <v>0.15377730460767705</v>
      </c>
      <c r="F55" s="16">
        <v>3094.54</v>
      </c>
      <c r="G55" s="2">
        <v>3.35</v>
      </c>
      <c r="H55" s="45">
        <f>D55/F55</f>
        <v>3.8682452110183259</v>
      </c>
      <c r="I55" s="41">
        <f>(H55-G55)/G55</f>
        <v>0.15470006299054501</v>
      </c>
      <c r="J55" s="17">
        <v>27310</v>
      </c>
      <c r="K55" s="17">
        <v>22779513</v>
      </c>
      <c r="L55" s="17">
        <v>72071</v>
      </c>
      <c r="M55" s="17">
        <f>K55-L55</f>
        <v>22707442</v>
      </c>
      <c r="N55" s="22">
        <f>M55/J55</f>
        <v>831.46986451849136</v>
      </c>
      <c r="O55" s="26">
        <f>N55/$N$70</f>
        <v>1.2754858335798345E-2</v>
      </c>
      <c r="P55" s="28">
        <f>(F55^$V$10)*O55</f>
        <v>122142.79138537341</v>
      </c>
      <c r="Q55" s="14">
        <f>LN(P55)</f>
        <v>11.712946060498075</v>
      </c>
      <c r="R55" s="38">
        <f>Q55/$Q$70</f>
        <v>1.1724230690797893E-2</v>
      </c>
    </row>
    <row r="56" spans="1:18" x14ac:dyDescent="0.2">
      <c r="A56" s="11">
        <v>62</v>
      </c>
      <c r="B56" s="1" t="s">
        <v>12</v>
      </c>
      <c r="C56" s="10">
        <v>10161</v>
      </c>
      <c r="D56" s="43">
        <f>$V$11*R56</f>
        <v>11695.539413200619</v>
      </c>
      <c r="E56" s="41">
        <f>(D56-C56)/C56</f>
        <v>0.15102247940169458</v>
      </c>
      <c r="F56" s="16">
        <v>2696.89</v>
      </c>
      <c r="G56" s="2">
        <v>3.77</v>
      </c>
      <c r="H56" s="45">
        <f>D56/F56</f>
        <v>4.3366764729746556</v>
      </c>
      <c r="I56" s="41">
        <f>(H56-G56)/G56</f>
        <v>0.15031206179699089</v>
      </c>
      <c r="J56" s="17">
        <v>22824</v>
      </c>
      <c r="K56" s="17">
        <v>19101012</v>
      </c>
      <c r="L56" s="17">
        <v>7557</v>
      </c>
      <c r="M56" s="17">
        <f>K56-L56</f>
        <v>19093455</v>
      </c>
      <c r="N56" s="22">
        <f>M56/J56</f>
        <v>836.55165615141959</v>
      </c>
      <c r="O56" s="26">
        <f>N56/$N$70</f>
        <v>1.2832813695500505E-2</v>
      </c>
      <c r="P56" s="28">
        <f>(F56^$V$10)*O56</f>
        <v>93335.821687253774</v>
      </c>
      <c r="Q56" s="14">
        <f>LN(P56)</f>
        <v>11.443959254062742</v>
      </c>
      <c r="R56" s="38">
        <f>Q56/$Q$70</f>
        <v>1.1454984733791007E-2</v>
      </c>
    </row>
    <row r="57" spans="1:18" x14ac:dyDescent="0.2">
      <c r="A57" s="11">
        <v>21</v>
      </c>
      <c r="B57" s="1" t="s">
        <v>11</v>
      </c>
      <c r="C57" s="10">
        <v>8037</v>
      </c>
      <c r="D57" s="43">
        <f>$V$11*R57</f>
        <v>12012.762657810172</v>
      </c>
      <c r="E57" s="41">
        <f>(D57-C57)/C57</f>
        <v>0.49468242600599377</v>
      </c>
      <c r="F57" s="16">
        <v>2631</v>
      </c>
      <c r="G57" s="2">
        <v>3.05</v>
      </c>
      <c r="H57" s="45">
        <f>D57/F57</f>
        <v>4.5658542979134058</v>
      </c>
      <c r="I57" s="41">
        <f>(H57-G57)/G57</f>
        <v>0.49700140915193641</v>
      </c>
      <c r="J57" s="17">
        <v>16839</v>
      </c>
      <c r="K57" s="17">
        <v>20311884</v>
      </c>
      <c r="L57" s="17">
        <v>123636</v>
      </c>
      <c r="M57" s="17">
        <f>K57-L57</f>
        <v>20188248</v>
      </c>
      <c r="N57" s="22">
        <f>M57/J57</f>
        <v>1198.8982718688758</v>
      </c>
      <c r="O57" s="26">
        <f>N57/$N$70</f>
        <v>1.8391258985166602E-2</v>
      </c>
      <c r="P57" s="28">
        <f>(F57^$V$10)*O57</f>
        <v>127307.25568801982</v>
      </c>
      <c r="Q57" s="14">
        <f>LN(P57)</f>
        <v>11.754358779684951</v>
      </c>
      <c r="R57" s="38">
        <f>Q57/$Q$70</f>
        <v>1.1765683308335134E-2</v>
      </c>
    </row>
    <row r="58" spans="1:18" x14ac:dyDescent="0.2">
      <c r="A58" s="11">
        <v>40</v>
      </c>
      <c r="B58" s="1" t="s">
        <v>10</v>
      </c>
      <c r="C58" s="10">
        <v>9730</v>
      </c>
      <c r="D58" s="43">
        <f>$V$11*R58</f>
        <v>11685.945144833537</v>
      </c>
      <c r="E58" s="41">
        <f>(D58-C58)/C58</f>
        <v>0.20102211149368313</v>
      </c>
      <c r="F58" s="16">
        <v>2520.09</v>
      </c>
      <c r="G58" s="2">
        <v>3.86</v>
      </c>
      <c r="H58" s="45">
        <f>D58/F58</f>
        <v>4.6371142081566674</v>
      </c>
      <c r="I58" s="41">
        <f>(H58-G58)/G58</f>
        <v>0.20132492439291905</v>
      </c>
      <c r="J58" s="17">
        <v>19200</v>
      </c>
      <c r="K58" s="17">
        <v>18276547</v>
      </c>
      <c r="L58" s="17">
        <v>53909</v>
      </c>
      <c r="M58" s="17">
        <f>K58-L58</f>
        <v>18222638</v>
      </c>
      <c r="N58" s="22">
        <f>M58/J58</f>
        <v>949.09572916666662</v>
      </c>
      <c r="O58" s="26">
        <f>N58/$N$70</f>
        <v>1.4559254747786287E-2</v>
      </c>
      <c r="P58" s="28">
        <f>(F58^$V$10)*O58</f>
        <v>92463.695546225601</v>
      </c>
      <c r="Q58" s="14">
        <f>LN(P58)</f>
        <v>11.43457136587851</v>
      </c>
      <c r="R58" s="38">
        <f>Q58/$Q$70</f>
        <v>1.1445587801012279E-2</v>
      </c>
    </row>
    <row r="59" spans="1:18" x14ac:dyDescent="0.2">
      <c r="A59" s="11">
        <v>63</v>
      </c>
      <c r="B59" s="1" t="s">
        <v>9</v>
      </c>
      <c r="C59" s="10">
        <v>8243</v>
      </c>
      <c r="D59" s="43">
        <f>$V$11*R59</f>
        <v>11508.002054379047</v>
      </c>
      <c r="E59" s="41">
        <f>(D59-C59)/C59</f>
        <v>0.39609390444972059</v>
      </c>
      <c r="F59" s="16">
        <v>2227.69</v>
      </c>
      <c r="G59" s="2">
        <v>3.7</v>
      </c>
      <c r="H59" s="45">
        <f>D59/F59</f>
        <v>5.1658902515067391</v>
      </c>
      <c r="I59" s="41">
        <f>(H59-G59)/G59</f>
        <v>0.39618655446128076</v>
      </c>
      <c r="J59" s="17">
        <v>15918</v>
      </c>
      <c r="K59" s="17">
        <v>16393630</v>
      </c>
      <c r="L59" s="17">
        <v>149227</v>
      </c>
      <c r="M59" s="17">
        <f>K59-L59</f>
        <v>16244403</v>
      </c>
      <c r="N59" s="22">
        <f>M59/J59</f>
        <v>1020.5052770448549</v>
      </c>
      <c r="O59" s="26">
        <f>N59/$N$70</f>
        <v>1.5654686712163204E-2</v>
      </c>
      <c r="P59" s="28">
        <f>(F59^$V$10)*O59</f>
        <v>77687.991110569434</v>
      </c>
      <c r="Q59" s="14">
        <f>LN(P59)</f>
        <v>11.260455969849426</v>
      </c>
      <c r="R59" s="38">
        <f>Q59/$Q$70</f>
        <v>1.1271304656590644E-2</v>
      </c>
    </row>
    <row r="60" spans="1:18" x14ac:dyDescent="0.2">
      <c r="A60" s="11">
        <v>7</v>
      </c>
      <c r="B60" s="1" t="s">
        <v>8</v>
      </c>
      <c r="C60" s="10">
        <v>8524</v>
      </c>
      <c r="D60" s="43">
        <f>$V$11*R60</f>
        <v>11561.952533339181</v>
      </c>
      <c r="E60" s="41">
        <f>(D60-C60)/C60</f>
        <v>0.35639987486381758</v>
      </c>
      <c r="F60" s="16">
        <v>2178.4</v>
      </c>
      <c r="G60" s="2">
        <v>3.91</v>
      </c>
      <c r="H60" s="45">
        <f>D60/F60</f>
        <v>5.3075433957671594</v>
      </c>
      <c r="I60" s="41">
        <f>(H60-G60)/G60</f>
        <v>0.35742797845707397</v>
      </c>
      <c r="J60" s="17">
        <v>14549</v>
      </c>
      <c r="K60" s="17">
        <v>16552851</v>
      </c>
      <c r="L60" s="17">
        <v>184345</v>
      </c>
      <c r="M60" s="17">
        <f>K60-L60</f>
        <v>16368506</v>
      </c>
      <c r="N60" s="22">
        <f>M60/J60</f>
        <v>1125.060553989965</v>
      </c>
      <c r="O60" s="26">
        <f>N60/$N$70</f>
        <v>1.7258578569948491E-2</v>
      </c>
      <c r="P60" s="28">
        <f>(F60^$V$10)*O60</f>
        <v>81899.317133680393</v>
      </c>
      <c r="Q60" s="14">
        <f>LN(P60)</f>
        <v>11.313245932000301</v>
      </c>
      <c r="R60" s="38">
        <f>Q60/$Q$70</f>
        <v>1.1324145478294986E-2</v>
      </c>
    </row>
    <row r="61" spans="1:18" x14ac:dyDescent="0.2">
      <c r="A61" s="11">
        <v>15</v>
      </c>
      <c r="B61" s="1" t="s">
        <v>7</v>
      </c>
      <c r="C61" s="10">
        <v>8271</v>
      </c>
      <c r="D61" s="43">
        <f>$V$11*R61</f>
        <v>11313.420634937394</v>
      </c>
      <c r="E61" s="41">
        <f>(D61-C61)/C61</f>
        <v>0.36784193385774328</v>
      </c>
      <c r="F61" s="16">
        <v>2113.52</v>
      </c>
      <c r="G61" s="2">
        <v>3.91</v>
      </c>
      <c r="H61" s="45">
        <f>D61/F61</f>
        <v>5.3528808030855606</v>
      </c>
      <c r="I61" s="41">
        <f>(H61-G61)/G61</f>
        <v>0.36902322329553972</v>
      </c>
      <c r="J61" s="17">
        <v>16468</v>
      </c>
      <c r="K61" s="17">
        <v>15482347</v>
      </c>
      <c r="L61" s="17">
        <v>48825</v>
      </c>
      <c r="M61" s="17">
        <f>K61-L61</f>
        <v>15433522</v>
      </c>
      <c r="N61" s="22">
        <f>M61/J61</f>
        <v>937.18253582705859</v>
      </c>
      <c r="O61" s="26">
        <f>N61/$N$70</f>
        <v>1.4376504777092314E-2</v>
      </c>
      <c r="P61" s="28">
        <f>(F61^$V$10)*O61</f>
        <v>64219.369401298325</v>
      </c>
      <c r="Q61" s="14">
        <f>LN(P61)</f>
        <v>11.070060148244599</v>
      </c>
      <c r="R61" s="38">
        <f>Q61/$Q$70</f>
        <v>1.1080725401505773E-2</v>
      </c>
    </row>
    <row r="62" spans="1:18" x14ac:dyDescent="0.2">
      <c r="A62" s="11">
        <v>23</v>
      </c>
      <c r="B62" s="1" t="s">
        <v>6</v>
      </c>
      <c r="C62" s="10">
        <v>8950</v>
      </c>
      <c r="D62" s="43">
        <f>$V$11*R62</f>
        <v>10973.798467506169</v>
      </c>
      <c r="E62" s="41">
        <f>(D62-C62)/C62</f>
        <v>0.22612273379957196</v>
      </c>
      <c r="F62" s="16">
        <v>1875.81</v>
      </c>
      <c r="G62" s="2">
        <v>4.7699999999999996</v>
      </c>
      <c r="H62" s="45">
        <f>D62/F62</f>
        <v>5.8501652446176156</v>
      </c>
      <c r="I62" s="41">
        <f>(H62-G62)/G62</f>
        <v>0.22644973681711028</v>
      </c>
      <c r="J62" s="17">
        <v>16346</v>
      </c>
      <c r="K62" s="17">
        <v>14090432</v>
      </c>
      <c r="L62" s="17">
        <v>141292</v>
      </c>
      <c r="M62" s="17">
        <f>K62-L62</f>
        <v>13949140</v>
      </c>
      <c r="N62" s="22">
        <f>M62/J62</f>
        <v>853.36718463232592</v>
      </c>
      <c r="O62" s="26">
        <f>N62/$N$70</f>
        <v>1.3090766139441152E-2</v>
      </c>
      <c r="P62" s="28">
        <f>(F62^$V$10)*O62</f>
        <v>46061.996499973015</v>
      </c>
      <c r="Q62" s="14">
        <f>LN(P62)</f>
        <v>10.737743518070822</v>
      </c>
      <c r="R62" s="38">
        <f>Q62/$Q$70</f>
        <v>1.0748088606764123E-2</v>
      </c>
    </row>
    <row r="63" spans="1:18" x14ac:dyDescent="0.2">
      <c r="A63" s="11">
        <v>24</v>
      </c>
      <c r="B63" s="1" t="s">
        <v>5</v>
      </c>
      <c r="C63" s="10">
        <v>8902</v>
      </c>
      <c r="D63" s="43">
        <f>$V$11*R63</f>
        <v>10728.318481124345</v>
      </c>
      <c r="E63" s="41">
        <f>(D63-C63)/C63</f>
        <v>0.20515822075088122</v>
      </c>
      <c r="F63" s="16">
        <v>1666.66</v>
      </c>
      <c r="G63" s="2">
        <v>5.34</v>
      </c>
      <c r="H63" s="45">
        <f>D63/F63</f>
        <v>6.4370168367419538</v>
      </c>
      <c r="I63" s="41">
        <f>(H63-G63)/G63</f>
        <v>0.20543386455841833</v>
      </c>
      <c r="J63" s="17">
        <v>14630</v>
      </c>
      <c r="K63" s="17">
        <v>12473444</v>
      </c>
      <c r="L63" s="17">
        <v>35557</v>
      </c>
      <c r="M63" s="17">
        <f>K63-L63</f>
        <v>12437887</v>
      </c>
      <c r="N63" s="22">
        <f>M63/J63</f>
        <v>850.16315789473686</v>
      </c>
      <c r="O63" s="26">
        <f>N63/$N$70</f>
        <v>1.3041615943040798E-2</v>
      </c>
      <c r="P63" s="28">
        <f>(F63^$V$10)*O63</f>
        <v>36226.42113978311</v>
      </c>
      <c r="Q63" s="14">
        <f>LN(P63)</f>
        <v>10.497543997331258</v>
      </c>
      <c r="R63" s="38">
        <f>Q63/$Q$70</f>
        <v>1.0507657670053227E-2</v>
      </c>
    </row>
    <row r="64" spans="1:18" x14ac:dyDescent="0.2">
      <c r="A64" s="11">
        <v>22</v>
      </c>
      <c r="B64" s="1" t="s">
        <v>4</v>
      </c>
      <c r="C64" s="10">
        <v>6646</v>
      </c>
      <c r="D64" s="43">
        <f>$V$11*R64</f>
        <v>10870.965398777933</v>
      </c>
      <c r="E64" s="41">
        <f>(D64-C64)/C64</f>
        <v>0.63571552795334529</v>
      </c>
      <c r="F64" s="16">
        <v>1658.34</v>
      </c>
      <c r="G64" s="2">
        <v>4.01</v>
      </c>
      <c r="H64" s="45">
        <f>D64/F64</f>
        <v>6.5553296662794924</v>
      </c>
      <c r="I64" s="41">
        <f>(H64-G64)/G64</f>
        <v>0.6347455526881528</v>
      </c>
      <c r="J64" s="17">
        <v>12853</v>
      </c>
      <c r="K64" s="17">
        <v>12690298</v>
      </c>
      <c r="L64" s="17">
        <v>0</v>
      </c>
      <c r="M64" s="17">
        <f>K64-L64</f>
        <v>12690298</v>
      </c>
      <c r="N64" s="22">
        <f>M64/J64</f>
        <v>987.34132109235202</v>
      </c>
      <c r="O64" s="26">
        <f>N64/$N$70</f>
        <v>1.5145947215905222E-2</v>
      </c>
      <c r="P64" s="28">
        <f>(F64^$V$10)*O64</f>
        <v>41652.741540024275</v>
      </c>
      <c r="Q64" s="14">
        <f>LN(P64)</f>
        <v>10.63712246871863</v>
      </c>
      <c r="R64" s="38">
        <f>Q64/$Q$70</f>
        <v>1.0647370615845184E-2</v>
      </c>
    </row>
    <row r="65" spans="1:18" x14ac:dyDescent="0.2">
      <c r="A65" s="11">
        <v>39</v>
      </c>
      <c r="B65" s="1" t="s">
        <v>3</v>
      </c>
      <c r="C65" s="10">
        <v>6646</v>
      </c>
      <c r="D65" s="43">
        <f>$V$11*R65</f>
        <v>10752.624705800434</v>
      </c>
      <c r="E65" s="41">
        <f>(D65-C65)/C65</f>
        <v>0.61790922446590935</v>
      </c>
      <c r="F65" s="16">
        <v>1377.02</v>
      </c>
      <c r="G65" s="2">
        <v>4.83</v>
      </c>
      <c r="H65" s="45">
        <f>D65/F65</f>
        <v>7.8086191237603186</v>
      </c>
      <c r="I65" s="41">
        <f>(H65-G65)/G65</f>
        <v>0.61669132997108045</v>
      </c>
      <c r="J65" s="17">
        <v>8698</v>
      </c>
      <c r="K65" s="17">
        <v>11093388</v>
      </c>
      <c r="L65" s="17">
        <v>0</v>
      </c>
      <c r="M65" s="17">
        <f>K65-L65</f>
        <v>11093388</v>
      </c>
      <c r="N65" s="22">
        <f>M65/J65</f>
        <v>1275.3952632789146</v>
      </c>
      <c r="O65" s="26">
        <f>N65/$N$70</f>
        <v>1.9564733010127046E-2</v>
      </c>
      <c r="P65" s="28">
        <f>(F65^$V$10)*O65</f>
        <v>37098.335271079275</v>
      </c>
      <c r="Q65" s="14">
        <f>LN(P65)</f>
        <v>10.521327376189294</v>
      </c>
      <c r="R65" s="38">
        <f>Q65/$Q$70</f>
        <v>1.0531463962586125E-2</v>
      </c>
    </row>
    <row r="66" spans="1:18" x14ac:dyDescent="0.2">
      <c r="A66" s="11">
        <v>19</v>
      </c>
      <c r="B66" s="1" t="s">
        <v>2</v>
      </c>
      <c r="C66" s="10">
        <v>8409</v>
      </c>
      <c r="D66" s="43">
        <f>$V$11*R66</f>
        <v>10066.596203555833</v>
      </c>
      <c r="E66" s="41">
        <f>(D66-C66)/C66</f>
        <v>0.19712167957614857</v>
      </c>
      <c r="F66" s="16">
        <v>1239.6600000000001</v>
      </c>
      <c r="G66" s="50">
        <v>6.78</v>
      </c>
      <c r="H66" s="45">
        <f>D66/F66</f>
        <v>8.1204493196165348</v>
      </c>
      <c r="I66" s="41">
        <f>(H66-G66)/G66</f>
        <v>0.19770638932397264</v>
      </c>
      <c r="J66" s="17">
        <v>11840</v>
      </c>
      <c r="K66" s="17">
        <v>9553701</v>
      </c>
      <c r="L66" s="17">
        <v>31391</v>
      </c>
      <c r="M66" s="17">
        <f>K66-L66</f>
        <v>9522310</v>
      </c>
      <c r="N66" s="22">
        <f>M66/J66</f>
        <v>804.24915540540542</v>
      </c>
      <c r="O66" s="26">
        <f>N66/$N$70</f>
        <v>1.2337289036713226E-2</v>
      </c>
      <c r="P66" s="28">
        <f>(F66^$V$10)*O66</f>
        <v>18959.414246925113</v>
      </c>
      <c r="Q66" s="14">
        <f>LN(P66)</f>
        <v>9.8500558811822589</v>
      </c>
      <c r="R66" s="38">
        <f>Q66/$Q$70</f>
        <v>9.8595457429538035E-3</v>
      </c>
    </row>
    <row r="67" spans="1:18" x14ac:dyDescent="0.2">
      <c r="A67" s="11">
        <v>34</v>
      </c>
      <c r="B67" s="1" t="s">
        <v>1</v>
      </c>
      <c r="C67" s="10">
        <v>6646</v>
      </c>
      <c r="D67" s="43">
        <f>$V$11*R67</f>
        <v>10236.248961524832</v>
      </c>
      <c r="E67" s="41">
        <f>(D67-C67)/C67</f>
        <v>0.54021200143316772</v>
      </c>
      <c r="F67" s="16">
        <v>1202.6300000000001</v>
      </c>
      <c r="G67" s="47">
        <v>5.53</v>
      </c>
      <c r="H67" s="45">
        <f>D67/F67</f>
        <v>8.5115529809873625</v>
      </c>
      <c r="I67" s="41">
        <f>(H67-G67)/G67</f>
        <v>0.53915967106462248</v>
      </c>
      <c r="J67" s="51">
        <v>8664</v>
      </c>
      <c r="K67" s="17">
        <v>8798481</v>
      </c>
      <c r="L67" s="53">
        <v>57815</v>
      </c>
      <c r="M67" s="17">
        <f>K67-L67</f>
        <v>8740666</v>
      </c>
      <c r="N67" s="22">
        <f>M67/J67</f>
        <v>1008.8487996306555</v>
      </c>
      <c r="O67" s="26">
        <f>N67/$N$70</f>
        <v>1.5475874797917047E-2</v>
      </c>
      <c r="P67" s="28">
        <f>(F67^$V$10)*O67</f>
        <v>22383.050475803393</v>
      </c>
      <c r="Q67" s="14">
        <f>LN(P67)</f>
        <v>10.016059276232617</v>
      </c>
      <c r="R67" s="38">
        <f>Q67/$Q$70</f>
        <v>1.0025709071033137E-2</v>
      </c>
    </row>
    <row r="68" spans="1:18" x14ac:dyDescent="0.2">
      <c r="A68" s="13">
        <v>33</v>
      </c>
      <c r="B68" s="12" t="s">
        <v>0</v>
      </c>
      <c r="C68" s="5">
        <v>9257</v>
      </c>
      <c r="D68" s="43">
        <f>$V$11*R68</f>
        <v>8616.0873707066148</v>
      </c>
      <c r="E68" s="41">
        <f>(D68-C68)/C68</f>
        <v>-6.9235457415294938E-2</v>
      </c>
      <c r="F68" s="54">
        <v>801.48</v>
      </c>
      <c r="G68" s="49">
        <v>11.55</v>
      </c>
      <c r="H68" s="46">
        <f>D68/F68</f>
        <v>10.750221303970923</v>
      </c>
      <c r="I68" s="42">
        <f>(H68-G68)/G68</f>
        <v>-6.9244908747106301E-2</v>
      </c>
      <c r="J68" s="52">
        <v>14519</v>
      </c>
      <c r="K68" s="32">
        <v>6802074</v>
      </c>
      <c r="L68" s="57">
        <v>45138</v>
      </c>
      <c r="M68" s="32">
        <f>K68-L68</f>
        <v>6756936</v>
      </c>
      <c r="N68" s="22">
        <f>M68/J68</f>
        <v>465.38577036986021</v>
      </c>
      <c r="O68" s="33">
        <f>N68/$N$70</f>
        <v>7.1390796297848688E-3</v>
      </c>
      <c r="P68" s="34">
        <f>(F68^$V$10)*O68</f>
        <v>4585.9319410656681</v>
      </c>
      <c r="Q68" s="35">
        <f>LN(P68)</f>
        <v>8.4307486227202144</v>
      </c>
      <c r="R68" s="38">
        <f>Q68/$Q$70</f>
        <v>8.4388710780672043E-3</v>
      </c>
    </row>
    <row r="69" spans="1:18" x14ac:dyDescent="0.2">
      <c r="D69" s="44"/>
      <c r="E69" s="9" t="s">
        <v>97</v>
      </c>
      <c r="N69" s="21" t="s">
        <v>72</v>
      </c>
      <c r="O69" s="21" t="s">
        <v>91</v>
      </c>
      <c r="Q69" s="4" t="s">
        <v>87</v>
      </c>
      <c r="R69" s="37" t="s">
        <v>92</v>
      </c>
    </row>
    <row r="70" spans="1:18" x14ac:dyDescent="0.2">
      <c r="N70" s="23">
        <f>SUM(N2:N68)</f>
        <v>65188.482900264877</v>
      </c>
      <c r="O70" s="39">
        <f>SUM(O2:O68)</f>
        <v>1.0000000000000002</v>
      </c>
      <c r="Q70" s="31">
        <f>SUM(Q2:Q68)</f>
        <v>999.03749503081042</v>
      </c>
      <c r="R70" s="40">
        <f>SUM(R2:R68)</f>
        <v>1.0000000000000002</v>
      </c>
    </row>
  </sheetData>
  <sortState ref="A2:R68">
    <sortCondition descending="1" ref="F2:F68"/>
  </sortState>
  <mergeCells count="19">
    <mergeCell ref="T12:Y12"/>
    <mergeCell ref="T13:Y13"/>
    <mergeCell ref="T6:U6"/>
    <mergeCell ref="V6:Y6"/>
    <mergeCell ref="T10:U10"/>
    <mergeCell ref="T11:U11"/>
    <mergeCell ref="T9:Y9"/>
    <mergeCell ref="V11:Y11"/>
    <mergeCell ref="V10:Y10"/>
    <mergeCell ref="T1:U1"/>
    <mergeCell ref="V1:Y1"/>
    <mergeCell ref="T4:U4"/>
    <mergeCell ref="V4:Y4"/>
    <mergeCell ref="T5:U5"/>
    <mergeCell ref="V5:Y5"/>
    <mergeCell ref="T2:U2"/>
    <mergeCell ref="T3:U3"/>
    <mergeCell ref="V2:Y2"/>
    <mergeCell ref="V3:Y3"/>
  </mergeCells>
  <conditionalFormatting sqref="E2:E68">
    <cfRule type="cellIs" dxfId="7" priority="4" operator="greaterThan">
      <formula>0</formula>
    </cfRule>
    <cfRule type="cellIs" dxfId="6" priority="5" operator="lessThan">
      <formula>0</formula>
    </cfRule>
    <cfRule type="colorScale" priority="6">
      <colorScale>
        <cfvo type="formula" val="&quot;&lt;0&quot;"/>
        <cfvo type="formula" val="&quot;&gt;0&quot;"/>
        <color rgb="FFC00000"/>
        <color rgb="FF00B050"/>
      </colorScale>
    </cfRule>
  </conditionalFormatting>
  <conditionalFormatting sqref="I2:I68">
    <cfRule type="cellIs" dxfId="5" priority="1" operator="greaterThan">
      <formula>0</formula>
    </cfRule>
    <cfRule type="cellIs" dxfId="4" priority="2" operator="lessThan">
      <formula>0</formula>
    </cfRule>
    <cfRule type="colorScale" priority="3">
      <colorScale>
        <cfvo type="formula" val="&quot;&lt;0&quot;"/>
        <cfvo type="formula" val="&quot;&gt;0&quot;"/>
        <color rgb="FFC00000"/>
        <color rgb="FF00B050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Sorted by District Name</vt:lpstr>
      <vt:lpstr>Sorted by New Dues</vt:lpstr>
      <vt:lpstr>Sorted by New DuesStudent</vt:lpstr>
      <vt:lpstr>Sorted by Enrollment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2017-02-07T20:46:26Z</dcterms:created>
  <dcterms:modified xsi:type="dcterms:W3CDTF">2017-02-21T17:57:45Z</dcterms:modified>
</cp:coreProperties>
</file>